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420" windowHeight="5028" tabRatio="599" activeTab="0"/>
  </bookViews>
  <sheets>
    <sheet name="Ισολογισμός" sheetId="1" r:id="rId1"/>
    <sheet name="εκμετ-υση" sheetId="2" r:id="rId2"/>
    <sheet name="Sheet2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<sst xmlns="http://schemas.openxmlformats.org/spreadsheetml/2006/main" count="215" uniqueCount="178">
  <si>
    <t>Ε Ν  Ε Ρ Γ Η Τ Ι Κ Ο</t>
  </si>
  <si>
    <t>Π Α Θ Η Τ Ι Κ Ο</t>
  </si>
  <si>
    <t>Ποσά  χρήσεως</t>
  </si>
  <si>
    <t>Αξία</t>
  </si>
  <si>
    <t>Αποσβέσεις</t>
  </si>
  <si>
    <t>Αναπ/στη</t>
  </si>
  <si>
    <t>κτήσεως</t>
  </si>
  <si>
    <t>Β.ΕΞΟΔΑ ΕΓΚΑΤΑΣΤΑΣΕΩΣ</t>
  </si>
  <si>
    <t xml:space="preserve">   1.Εξοδα Ιδρυσης κ' οργ/σης</t>
  </si>
  <si>
    <t>Α.ΙΔΙΑ ΚΕΦΑΛΑΙΑ</t>
  </si>
  <si>
    <t>Γ.ΠΑΓΙΟ ΕΝΕΡΓΗΤΙΚΟ</t>
  </si>
  <si>
    <t xml:space="preserve">   Ι.Κεφάλαιο μετοχικό</t>
  </si>
  <si>
    <t>ΙΙ.Ενσώματες ακινητοποιήσεις</t>
  </si>
  <si>
    <t xml:space="preserve">   1.Γήπεδα -Οικόπεδα</t>
  </si>
  <si>
    <t xml:space="preserve">   3.Κτίρια και τεχνικά έργα</t>
  </si>
  <si>
    <t xml:space="preserve"> IV.Αποθεματικά Κεφάλαια</t>
  </si>
  <si>
    <t xml:space="preserve">   4.Μηχανήματα-Τεχν.Εγκ/σεις</t>
  </si>
  <si>
    <t xml:space="preserve">   5.Μεταφορικά μέσα</t>
  </si>
  <si>
    <t xml:space="preserve">   6.Επιπλα κ' λοιπός εξοπλισμός</t>
  </si>
  <si>
    <t>Σύνολο ακινητοποιήσεων</t>
  </si>
  <si>
    <t>Δ.ΚΥΚΛΟΦΟΡΟΥΝ ΕΝΕΡΓΗΤΙΚΟ</t>
  </si>
  <si>
    <t>Σύνολο ιδίων κεφαλαίων</t>
  </si>
  <si>
    <t>Γ.ΥΠΟΧΡΕΩΣΕΙΣ</t>
  </si>
  <si>
    <t>ΙΙ.Απαιτήσεις</t>
  </si>
  <si>
    <t xml:space="preserve">  ΙΙ.Βραχυπ/μες υποχρεώσεις</t>
  </si>
  <si>
    <t xml:space="preserve"> 11.Χρεώστες διάφοροι</t>
  </si>
  <si>
    <t xml:space="preserve">    5.Υποχρ.από φόρους-Τέλη</t>
  </si>
  <si>
    <t xml:space="preserve">    6.Ασφαλιστικοί οργ/σμοί</t>
  </si>
  <si>
    <t>ΙV.Διαθέσιμα</t>
  </si>
  <si>
    <t xml:space="preserve">   1.Ταμείο</t>
  </si>
  <si>
    <t>Σύνολο κυκλοφορούντος ενεργητικού</t>
  </si>
  <si>
    <t>ΚΑΤΑΣΤΑΣΗ ΛΟΓΑΡΙΑΣΜΟΥ ΑΠΟΤΕΛΕΣΜΑΤΩΝ ΧΡΗΣΗΣ</t>
  </si>
  <si>
    <t>Αποτελέσματα Εκμετάλλευσης</t>
  </si>
  <si>
    <t>Κύκλος εργασιών (Πωλήσεις)</t>
  </si>
  <si>
    <t>Μείον: Κόστος Πωλήσεων</t>
  </si>
  <si>
    <t>Πλέον:Αλλα έσοδα εκμετάλλευσης</t>
  </si>
  <si>
    <t>Σύνολο</t>
  </si>
  <si>
    <t>Μείον: Εξοδα διοικητικής λειτουργίας</t>
  </si>
  <si>
    <t>Μείον: Εξοδα λειτουργίας διάθεσης</t>
  </si>
  <si>
    <t>Πλέον:Εκτακτα κ' ανόργανα έσοδα</t>
  </si>
  <si>
    <t>Μείον: Εκτακτα κ' ανόργανα έξοδα</t>
  </si>
  <si>
    <t>Αποσβέσεις Παγίων στοιχείων</t>
  </si>
  <si>
    <t>μειον οι ενσωμ/νες στο λειτ.κόστος</t>
  </si>
  <si>
    <t>ΠΙΝΑΚΑΣ ΔΙΑΘΕΣΕΩΣ ΑΠΟΤΕΛΕΣΜΑΤΩΝ</t>
  </si>
  <si>
    <t>ΙΙΙ.Διαφορές αναπρ/γής -</t>
  </si>
  <si>
    <t xml:space="preserve">   Επιχορηγ.Επενδύσεων</t>
  </si>
  <si>
    <t>ΜΠΟΥΡΚΕΛΗΣ ΒΑΣΙΛΕΙΟΣ</t>
  </si>
  <si>
    <t xml:space="preserve">          Ι.654189</t>
  </si>
  <si>
    <t xml:space="preserve">              ΠΡΟΕΔΡΟΣ &amp; Δ/ΝΩΝ ΣΥΜΒΟΥΛΟΣ</t>
  </si>
  <si>
    <t xml:space="preserve">         Ποσά κλειομένης</t>
  </si>
  <si>
    <t xml:space="preserve">ΣΥΝΟΛΟ  ΕΝΕΡΓΗΤΙΚΟΥ       </t>
  </si>
  <si>
    <t>ΣΥΝΟΛΟ ΠΑΘΗΤΙΚΟΥ</t>
  </si>
  <si>
    <t xml:space="preserve">  2.Διαφ.από αναπρ.αξίας λ.περ.στοιχ.</t>
  </si>
  <si>
    <t xml:space="preserve">  3.Επιχ.επενδύσεων παγίων</t>
  </si>
  <si>
    <t xml:space="preserve">  1.Καταβλημένο</t>
  </si>
  <si>
    <t xml:space="preserve">  1.Τακτικό αποθεματικό  </t>
  </si>
  <si>
    <t>V.Αποτελέσματα εις νέο</t>
  </si>
  <si>
    <t>ΧΡΕΩΣΗ</t>
  </si>
  <si>
    <t>ΠΙΣΤΩΣΗ</t>
  </si>
  <si>
    <t>1.Αποθέματα ενάρξεως χρήσεως</t>
  </si>
  <si>
    <t>1.Πωλήσεις</t>
  </si>
  <si>
    <t>Εμπορεύματα</t>
  </si>
  <si>
    <t>Εμπορευμάτων</t>
  </si>
  <si>
    <t>2.Αγορές Χρήσεως</t>
  </si>
  <si>
    <t>Προιόντων</t>
  </si>
  <si>
    <t>Υποπροιόντα</t>
  </si>
  <si>
    <t>Πρώτες και βοηθ.ύλες</t>
  </si>
  <si>
    <t>Υπηρεσιών</t>
  </si>
  <si>
    <t>Υλικά συσκευασίας</t>
  </si>
  <si>
    <t>2.Λοιπά οργανικά έσοδα</t>
  </si>
  <si>
    <t>Σύνολο αρχικών αποθ.κ'αγορών</t>
  </si>
  <si>
    <t>Επιχ/σεις κ' διάφορα έσοδα</t>
  </si>
  <si>
    <t>Εσοδα παρεπόμενων ασχ.</t>
  </si>
  <si>
    <t>3.ΜΕΙΟΝ :Αποθ. τέλους χρήσης</t>
  </si>
  <si>
    <t>Εσοδα κεφαλαίων</t>
  </si>
  <si>
    <t xml:space="preserve">Κόστος </t>
  </si>
  <si>
    <t>80-00</t>
  </si>
  <si>
    <t>Ζημίες εκμετάλλευσης</t>
  </si>
  <si>
    <t>4.Οργανικά έξοδα</t>
  </si>
  <si>
    <t>Διάφορα έξοδα</t>
  </si>
  <si>
    <t>Αποσβέσεις παγίων</t>
  </si>
  <si>
    <t>Σύνολο εξόδων</t>
  </si>
  <si>
    <t>Συνολικό κόστος εσόδων</t>
  </si>
  <si>
    <t>Κέρδη εκμετάλλευσης</t>
  </si>
  <si>
    <t>Αναλώσιμα υλικά</t>
  </si>
  <si>
    <t>Μικτά αποτελέσματα εκμετάλλευσης(κερδη)</t>
  </si>
  <si>
    <t>Οργανικά κ' έκτακτα αποτελέσματα</t>
  </si>
  <si>
    <t>ΚΑΘΑΡΑ ΑΠΟΤΕΛΕΣΜΑΤΑ ΧΡΗΣΕΩΣ</t>
  </si>
  <si>
    <t>Καθαρό αποτέλεσμα  χρήσεως</t>
  </si>
  <si>
    <t>Μερικά αποτελέσματα εκμετάλευσης</t>
  </si>
  <si>
    <t>Υπόλοιπο ζημιών προηγ.χρήσεων</t>
  </si>
  <si>
    <t>Ζημίες εις νέο</t>
  </si>
  <si>
    <t>Μείον:Χρεωστικοί τόκοι κ'συναφή</t>
  </si>
  <si>
    <t>Ολικά αποτελέσματα εκμετάλλευσης</t>
  </si>
  <si>
    <t>Κέρδη προς δίαθεση</t>
  </si>
  <si>
    <t>Τακτικό αποθεματικό</t>
  </si>
  <si>
    <t>Πρώτο μέρισμα</t>
  </si>
  <si>
    <t>ΜΕIΟΝ  φόρος εισοδήματος</t>
  </si>
  <si>
    <t>2 0 0 3</t>
  </si>
  <si>
    <t xml:space="preserve">          χρήσεως 2004</t>
  </si>
  <si>
    <t xml:space="preserve">     Ποσά κλειομένης</t>
  </si>
  <si>
    <t xml:space="preserve">      χρήσεως 2003</t>
  </si>
  <si>
    <t>31ΗΣ ΔΕΚΕΜΒΡΙΟΥ 2004 (1 ΙΑΝΟΥΑΡΙΟΥ-31 ΔΕΚΕΜΒΡΙΟΥ )</t>
  </si>
  <si>
    <t>2 0 0 4</t>
  </si>
  <si>
    <t>ΜΠΟΥΡΚΕΛΗ ΑΙΚΑΤΕΡΙΝΗ</t>
  </si>
  <si>
    <t>ΜΑΤΖΙΑΡΑΚΗΣ ΖΟΥΜΠΟΥΛΗΣ</t>
  </si>
  <si>
    <t xml:space="preserve">            Ρ.247428</t>
  </si>
  <si>
    <t xml:space="preserve">          TO MEΛΟΣ</t>
  </si>
  <si>
    <t xml:space="preserve">      ΓΙΑ ΤΟ ΛΟΓΙΣΤΗΡΙΟ</t>
  </si>
  <si>
    <t xml:space="preserve">                                         Ο ΛΟΓΙΣΤΗΣ</t>
  </si>
  <si>
    <t xml:space="preserve">                           ΜΑΤΖΙΑΡΑΚΗΣ ΖΟΥΜΠΟΥΛΗΣ</t>
  </si>
  <si>
    <t xml:space="preserve">   </t>
  </si>
  <si>
    <t>Β.ΚΥΡΙΑΚΑΚΗΣ- Μ. ΚΥΡΙΑΚΑΚΗ ΑΕ</t>
  </si>
  <si>
    <t>ΞΕΝΟΔΟΧΕΙΟ</t>
  </si>
  <si>
    <t xml:space="preserve"> ΙΙ. Συμ.και άλλες μακρ. Υποχρεώσεις</t>
  </si>
  <si>
    <t xml:space="preserve">    1. Λοιπές μακρ. Υποχρεώσεις</t>
  </si>
  <si>
    <t>ΣΥΝΟΛΟ ΠΑΓΙΟΥ ΕΝΕΡΓΗΤΙΚΟΥ</t>
  </si>
  <si>
    <t xml:space="preserve">   Υπόλ. κερδών χρήσεως εις νέο</t>
  </si>
  <si>
    <t xml:space="preserve"> Ι. Μακρ. Υποχρεώσεις</t>
  </si>
  <si>
    <t xml:space="preserve">  1.Δάνεια τραπεζών</t>
  </si>
  <si>
    <t>(Σύνολο υποχρεώσεων (ΓΙΙ+ΓΙΙ)</t>
  </si>
  <si>
    <t>Μείον φόρος εισοδήματος</t>
  </si>
  <si>
    <t>ΚΕΡΔΗ ΠΡΟΣ ΔΙΑΘΕΣΗ</t>
  </si>
  <si>
    <t>Η διάθεση των κερδών γίνεται</t>
  </si>
  <si>
    <t>1. Τακτικό αποθεματικό</t>
  </si>
  <si>
    <t>2. Μερίσματα πληρωτέα</t>
  </si>
  <si>
    <t xml:space="preserve">                                     O ΔΝΩΝ ΣΥΜΒΟΥΛΟΣ</t>
  </si>
  <si>
    <t>11166/65/Β/86/38</t>
  </si>
  <si>
    <t xml:space="preserve">    1. Προμηθευτές</t>
  </si>
  <si>
    <t xml:space="preserve">    2α. Επιταγές πληρωτέες</t>
  </si>
  <si>
    <t xml:space="preserve">   3. Καταθέσεις όψεως κ΄προθεσμίας</t>
  </si>
  <si>
    <t>Αμοιβές κ'έξοδα προσωπικού</t>
  </si>
  <si>
    <t>Αμοιβές κ'έξοδα τρίτων</t>
  </si>
  <si>
    <t>Παροχές τρίτων</t>
  </si>
  <si>
    <t>Φόροι - τέλη</t>
  </si>
  <si>
    <t>64-00</t>
  </si>
  <si>
    <t>Έξοδα μεταφοράς</t>
  </si>
  <si>
    <t>64-02</t>
  </si>
  <si>
    <t>64-07</t>
  </si>
  <si>
    <t>64-08</t>
  </si>
  <si>
    <t>64-09</t>
  </si>
  <si>
    <t>64-01</t>
  </si>
  <si>
    <t>Πλέον:Πιστωτικοί τόκοι</t>
  </si>
  <si>
    <t>ΚΑΘΑΡΑ ΑΠΟΤΕΛΕΣΜΑΤΑ ΧΡΗΣΕΩΣ(ΚΕΡΔΗ)</t>
  </si>
  <si>
    <t xml:space="preserve">   2.Δικαιώματα χρήσης ασώμ.ακιν/σεων</t>
  </si>
  <si>
    <t>Εξοδα ταξειδίων</t>
  </si>
  <si>
    <t>Μείον φόρος προηγ.χρήσεων</t>
  </si>
  <si>
    <t>Πελάτες</t>
  </si>
  <si>
    <t xml:space="preserve">                                           ΑΡ.ΑΔ. A' 31047</t>
  </si>
  <si>
    <t>Ανταλλακτικών παγίων</t>
  </si>
  <si>
    <t xml:space="preserve">                                        TΟ MEΛΟΣ</t>
  </si>
  <si>
    <t xml:space="preserve">                                    ΓΚΟΡΤΣΙΑΝΑ ΕΙΡΗΝΗ</t>
  </si>
  <si>
    <t xml:space="preserve">                                           Π.474903</t>
  </si>
  <si>
    <t>Αγορές ειδών συσκ/σιας</t>
  </si>
  <si>
    <t xml:space="preserve">   10.Υποχρεώσεις σε τρίτους</t>
  </si>
  <si>
    <t xml:space="preserve">            Χ   ρ   ή   σ   ε   ω   ς     2016</t>
  </si>
  <si>
    <t>64-04</t>
  </si>
  <si>
    <t>64-06</t>
  </si>
  <si>
    <t>64-11</t>
  </si>
  <si>
    <t>64-12</t>
  </si>
  <si>
    <t xml:space="preserve">                               ΚΥΡΙΑΚΑΚΗΣ ΒΑΣΙΛΕΙΟΣ</t>
  </si>
  <si>
    <t xml:space="preserve">                                              ΑΑ.762441</t>
  </si>
  <si>
    <t xml:space="preserve">            Χ   ρ   ή   σ   ε   ω   ς     2017</t>
  </si>
  <si>
    <t>31ΗΣ ΔΕΚΕΜΒΡΙΟΥ 2017 (1 ΙΑΝΟΥΑΡΙΟΥ-31 ΔΕΚΕΜΒΡΙΟΥ )</t>
  </si>
  <si>
    <t xml:space="preserve">ΙΣΟΛΟΓΙΣΜΟΣ 31ΗΣ ΔΕΚΕΜΒΡΙΟΥ 2017 - 32Η ΕΤΑΙΡΙΚΗ ΧΡΗΣΗ (01 ΙΑΝΟΥΑΡΙΟΥ  - 31 ΔΕΚΕΜΒΡΙΟΥ ) ΑΡ.Μ.Α.Ε </t>
  </si>
  <si>
    <t>Ποσά χρήσεως 2017</t>
  </si>
  <si>
    <t xml:space="preserve">            Ποσά χρήσεως 2016</t>
  </si>
  <si>
    <t>ΓΕΝΙΚΗ ΕΚΜΕΤΑΛΛΕΥΣΗ  ΧΡΗΣΗ 2017</t>
  </si>
  <si>
    <t>Φωτισμός</t>
  </si>
  <si>
    <t>64-03</t>
  </si>
  <si>
    <t>Επικοινωνίες</t>
  </si>
  <si>
    <t>Ασφάλιστρα</t>
  </si>
  <si>
    <t>Μεταφορικά</t>
  </si>
  <si>
    <t>Υδρευση</t>
  </si>
  <si>
    <t>Αναλώσιμα γραφείου</t>
  </si>
  <si>
    <t>Επισκευές και συντηρήσεις</t>
  </si>
  <si>
    <t>Φόροι τέλη</t>
  </si>
  <si>
    <t xml:space="preserve">   προβλέψεις χρήσης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</si>
</sst>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#,##0\ &quot;Δρχ.&quot;;\-#,##0\ &quot;Δρχ.&quot;"/>
    <numFmt numFmtId="181" formatCode="#,##0\ &quot;Δρχ.&quot;;[Red]\-#,##0\ &quot;Δρχ.&quot;"/>
    <numFmt numFmtId="182" formatCode="#,##0.00\ &quot;Δρχ.&quot;;\-#,##0.00\ &quot;Δρχ.&quot;"/>
    <numFmt numFmtId="183" formatCode="#,##0.00\ &quot;Δρχ.&quot;;[Red]\-#,##0.00\ &quot;Δρχ.&quot;"/>
    <numFmt numFmtId="184" formatCode="_-* #,##0\ &quot;Δρχ.&quot;_-;\-* #,##0\ &quot;Δρχ.&quot;_-;_-* &quot;-&quot;\ &quot;Δρχ.&quot;_-;_-@_-"/>
    <numFmt numFmtId="185" formatCode="_-* #,##0\ _Δ_ρ_χ_._-;\-* #,##0\ _Δ_ρ_χ_._-;_-* &quot;-&quot;\ _Δ_ρ_χ_._-;_-@_-"/>
    <numFmt numFmtId="186" formatCode="_-* #,##0.00\ &quot;Δρχ.&quot;_-;\-* #,##0.00\ &quot;Δρχ.&quot;_-;_-* &quot;-&quot;??\ &quot;Δρχ.&quot;_-;_-@_-"/>
    <numFmt numFmtId="187" formatCode="_-* #,##0.00\ _Δ_ρ_χ_._-;\-* #,##0.00\ _Δ_ρ_χ_._-;_-* &quot;-&quot;??\ _Δ_ρ_χ_._-;_-@_-"/>
    <numFmt numFmtId="188" formatCode="0.E+00"/>
  </numFmts>
  <fonts count="3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12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18" xfId="0" applyNumberFormat="1" applyFill="1" applyBorder="1" applyAlignment="1">
      <alignment/>
    </xf>
    <xf numFmtId="0" fontId="4" fillId="0" borderId="0" xfId="0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36" fillId="0" borderId="0" xfId="54" applyNumberFormat="1" applyFont="1" applyFill="1" applyAlignment="1">
      <alignment horizontal="right"/>
      <protection/>
    </xf>
    <xf numFmtId="4" fontId="36" fillId="0" borderId="0" xfId="55" applyNumberFormat="1" applyFont="1" applyFill="1" applyAlignment="1">
      <alignment horizontal="right"/>
      <protection/>
    </xf>
    <xf numFmtId="4" fontId="22" fillId="0" borderId="0" xfId="63" applyNumberFormat="1">
      <alignment/>
      <protection/>
    </xf>
    <xf numFmtId="4" fontId="22" fillId="0" borderId="0" xfId="64" applyNumberFormat="1">
      <alignment/>
      <protection/>
    </xf>
    <xf numFmtId="4" fontId="22" fillId="0" borderId="0" xfId="65" applyNumberFormat="1">
      <alignment/>
      <protection/>
    </xf>
    <xf numFmtId="4" fontId="22" fillId="0" borderId="0" xfId="66" applyNumberFormat="1">
      <alignment/>
      <protection/>
    </xf>
    <xf numFmtId="4" fontId="22" fillId="0" borderId="0" xfId="67" applyNumberFormat="1">
      <alignment/>
      <protection/>
    </xf>
    <xf numFmtId="4" fontId="22" fillId="0" borderId="0" xfId="68" applyNumberFormat="1" applyFont="1" applyAlignment="1">
      <alignment horizontal="right"/>
      <protection/>
    </xf>
    <xf numFmtId="4" fontId="22" fillId="0" borderId="0" xfId="69" applyNumberFormat="1">
      <alignment/>
      <protection/>
    </xf>
    <xf numFmtId="4" fontId="22" fillId="0" borderId="0" xfId="71" applyNumberFormat="1">
      <alignment/>
      <protection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22" fillId="0" borderId="0" xfId="51" applyNumberFormat="1" applyFont="1" applyFill="1" applyAlignment="1">
      <alignment horizontal="right"/>
      <protection/>
    </xf>
    <xf numFmtId="4" fontId="22" fillId="0" borderId="0" xfId="52" applyNumberFormat="1" applyFont="1" applyFill="1" applyAlignment="1">
      <alignment horizontal="right"/>
      <protection/>
    </xf>
    <xf numFmtId="4" fontId="1" fillId="0" borderId="16" xfId="0" applyNumberFormat="1" applyFont="1" applyFill="1" applyBorder="1" applyAlignment="1">
      <alignment/>
    </xf>
    <xf numFmtId="4" fontId="22" fillId="0" borderId="0" xfId="53" applyNumberFormat="1" applyFont="1" applyFill="1" applyAlignment="1">
      <alignment horizontal="right"/>
      <protection/>
    </xf>
    <xf numFmtId="4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6" xfId="0" applyFont="1" applyFill="1" applyBorder="1" applyAlignment="1" quotePrefix="1">
      <alignment horizontal="left"/>
    </xf>
    <xf numFmtId="0" fontId="1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" fontId="36" fillId="0" borderId="0" xfId="56" applyNumberFormat="1" applyFont="1" applyFill="1" applyAlignment="1">
      <alignment horizontal="right"/>
      <protection/>
    </xf>
    <xf numFmtId="4" fontId="36" fillId="0" borderId="0" xfId="57" applyNumberFormat="1" applyFont="1" applyFill="1" applyAlignment="1">
      <alignment horizontal="right"/>
      <protection/>
    </xf>
    <xf numFmtId="4" fontId="36" fillId="0" borderId="0" xfId="58" applyNumberFormat="1" applyFont="1" applyFill="1" applyAlignment="1">
      <alignment horizontal="right"/>
      <protection/>
    </xf>
    <xf numFmtId="4" fontId="36" fillId="0" borderId="0" xfId="60" applyNumberFormat="1" applyFont="1" applyFill="1" applyAlignment="1">
      <alignment horizontal="right"/>
      <protection/>
    </xf>
    <xf numFmtId="4" fontId="36" fillId="0" borderId="0" xfId="61" applyNumberFormat="1" applyFont="1" applyFill="1" applyAlignment="1">
      <alignment horizontal="right"/>
      <protection/>
    </xf>
    <xf numFmtId="4" fontId="36" fillId="0" borderId="0" xfId="62" applyNumberFormat="1" applyFont="1" applyFill="1" applyAlignment="1">
      <alignment horizontal="right"/>
      <protection/>
    </xf>
    <xf numFmtId="4" fontId="36" fillId="0" borderId="0" xfId="49" applyNumberFormat="1" applyFont="1" applyFill="1" applyAlignment="1">
      <alignment horizontal="right"/>
      <protection/>
    </xf>
    <xf numFmtId="4" fontId="36" fillId="0" borderId="0" xfId="50" applyNumberFormat="1" applyFont="1" applyFill="1" applyAlignment="1">
      <alignment horizontal="right"/>
      <protection/>
    </xf>
  </cellXfs>
  <cellStyles count="7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10" xfId="49"/>
    <cellStyle name="Κανονικό 11" xfId="50"/>
    <cellStyle name="Κανονικό 12" xfId="51"/>
    <cellStyle name="Κανονικό 13" xfId="52"/>
    <cellStyle name="Κανονικό 14" xfId="53"/>
    <cellStyle name="Κανονικό 15" xfId="54"/>
    <cellStyle name="Κανονικό 16" xfId="55"/>
    <cellStyle name="Κανονικό 17" xfId="56"/>
    <cellStyle name="Κανονικό 18" xfId="57"/>
    <cellStyle name="Κανονικό 19" xfId="58"/>
    <cellStyle name="Κανονικό 2" xfId="59"/>
    <cellStyle name="Κανονικό 20" xfId="60"/>
    <cellStyle name="Κανονικό 21" xfId="61"/>
    <cellStyle name="Κανονικό 22" xfId="62"/>
    <cellStyle name="Κανονικό 23" xfId="63"/>
    <cellStyle name="Κανονικό 24" xfId="64"/>
    <cellStyle name="Κανονικό 25" xfId="65"/>
    <cellStyle name="Κανονικό 26" xfId="66"/>
    <cellStyle name="Κανονικό 27" xfId="67"/>
    <cellStyle name="Κανονικό 28" xfId="68"/>
    <cellStyle name="Κανονικό 29" xfId="69"/>
    <cellStyle name="Κανονικό 3" xfId="70"/>
    <cellStyle name="Κανονικό 30" xfId="71"/>
    <cellStyle name="Κανονικό 4" xfId="72"/>
    <cellStyle name="Κανονικό 5" xfId="73"/>
    <cellStyle name="Κανονικό 6" xfId="74"/>
    <cellStyle name="Κανονικό 7" xfId="75"/>
    <cellStyle name="Κανονικό 8" xfId="76"/>
    <cellStyle name="Κανονικό 9" xfId="77"/>
    <cellStyle name="Comma" xfId="78"/>
    <cellStyle name="Comma [0]" xfId="79"/>
    <cellStyle name="Currency" xfId="80"/>
    <cellStyle name="Currency [0]" xfId="81"/>
    <cellStyle name="Ουδέτερο" xfId="82"/>
    <cellStyle name="Percent" xfId="83"/>
    <cellStyle name="Προειδοποιητικό κείμενο" xfId="84"/>
    <cellStyle name="Σημείωση" xfId="85"/>
    <cellStyle name="Συνδεδεμένο κελί" xfId="86"/>
    <cellStyle name="Σύνολο" xfId="87"/>
    <cellStyle name="Τίτλος" xfId="88"/>
    <cellStyle name="Υπολογισμός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9"/>
  <sheetViews>
    <sheetView showGridLines="0" tabSelected="1" zoomScalePageLayoutView="0" workbookViewId="0" topLeftCell="A37">
      <selection activeCell="D59" sqref="D59"/>
    </sheetView>
  </sheetViews>
  <sheetFormatPr defaultColWidth="9.125" defaultRowHeight="12.75"/>
  <cols>
    <col min="1" max="1" width="34.125" style="65" customWidth="1"/>
    <col min="2" max="2" width="13.125" style="65" customWidth="1"/>
    <col min="3" max="3" width="12.375" style="65" customWidth="1"/>
    <col min="4" max="4" width="13.375" style="65" customWidth="1"/>
    <col min="5" max="5" width="12.125" style="65" customWidth="1"/>
    <col min="6" max="6" width="12.00390625" style="65" customWidth="1"/>
    <col min="7" max="7" width="11.50390625" style="65" customWidth="1"/>
    <col min="8" max="8" width="1.12109375" style="65" customWidth="1"/>
    <col min="9" max="9" width="0.12890625" style="65" hidden="1" customWidth="1"/>
    <col min="10" max="10" width="29.625" style="65" customWidth="1"/>
    <col min="11" max="11" width="4.125" style="65" customWidth="1"/>
    <col min="12" max="12" width="14.375" style="65" customWidth="1"/>
    <col min="13" max="13" width="15.00390625" style="65" customWidth="1"/>
    <col min="14" max="14" width="0.12890625" style="65" hidden="1" customWidth="1"/>
    <col min="15" max="15" width="13.125" style="65" customWidth="1"/>
    <col min="16" max="16384" width="9.125" style="65" customWidth="1"/>
  </cols>
  <sheetData>
    <row r="1" spans="1:14" ht="12.75">
      <c r="A1" s="60" t="s">
        <v>112</v>
      </c>
      <c r="B1" s="61"/>
      <c r="C1" s="61"/>
      <c r="D1" s="61"/>
      <c r="E1" s="61" t="s">
        <v>113</v>
      </c>
      <c r="F1" s="61"/>
      <c r="G1" s="61"/>
      <c r="H1" s="62"/>
      <c r="I1" s="63"/>
      <c r="J1" s="63"/>
      <c r="K1" s="63"/>
      <c r="L1" s="63"/>
      <c r="M1" s="64"/>
      <c r="N1" s="64"/>
    </row>
    <row r="2" spans="1:14" ht="12.75">
      <c r="A2" s="66" t="s">
        <v>164</v>
      </c>
      <c r="B2" s="67"/>
      <c r="C2" s="67"/>
      <c r="D2" s="67"/>
      <c r="E2" s="52"/>
      <c r="F2" s="52"/>
      <c r="G2" s="52"/>
      <c r="H2" s="68"/>
      <c r="I2" s="52"/>
      <c r="J2" s="52" t="s">
        <v>127</v>
      </c>
      <c r="K2" s="52"/>
      <c r="L2" s="52"/>
      <c r="M2" s="69"/>
      <c r="N2" s="69"/>
    </row>
    <row r="3" spans="1:14" ht="12.75">
      <c r="A3" s="70"/>
      <c r="B3" s="71"/>
      <c r="C3" s="71"/>
      <c r="D3" s="71"/>
      <c r="E3" s="71"/>
      <c r="F3" s="71"/>
      <c r="G3" s="71"/>
      <c r="H3" s="72"/>
      <c r="I3" s="36"/>
      <c r="J3" s="60"/>
      <c r="K3" s="73"/>
      <c r="L3" s="73"/>
      <c r="M3" s="72"/>
      <c r="N3" s="74"/>
    </row>
    <row r="4" spans="1:14" ht="12.75">
      <c r="A4" s="70"/>
      <c r="B4" s="75" t="s">
        <v>162</v>
      </c>
      <c r="C4" s="71"/>
      <c r="D4" s="71"/>
      <c r="E4" s="75" t="s">
        <v>155</v>
      </c>
      <c r="F4" s="71"/>
      <c r="G4" s="71"/>
      <c r="H4" s="71"/>
      <c r="I4" s="36"/>
      <c r="J4" s="70" t="s">
        <v>1</v>
      </c>
      <c r="K4" s="76"/>
      <c r="L4" s="76" t="s">
        <v>2</v>
      </c>
      <c r="M4" s="77" t="s">
        <v>2</v>
      </c>
      <c r="N4" s="78"/>
    </row>
    <row r="5" spans="1:14" ht="12.75">
      <c r="A5" s="70" t="s">
        <v>0</v>
      </c>
      <c r="B5" s="76" t="s">
        <v>3</v>
      </c>
      <c r="C5" s="79" t="s">
        <v>4</v>
      </c>
      <c r="D5" s="79" t="s">
        <v>5</v>
      </c>
      <c r="E5" s="76" t="s">
        <v>3</v>
      </c>
      <c r="F5" s="79" t="s">
        <v>4</v>
      </c>
      <c r="G5" s="79" t="s">
        <v>5</v>
      </c>
      <c r="H5" s="71"/>
      <c r="I5" s="36"/>
      <c r="J5" s="80"/>
      <c r="K5" s="76"/>
      <c r="L5" s="76">
        <v>2017</v>
      </c>
      <c r="M5" s="77">
        <v>2016</v>
      </c>
      <c r="N5" s="77"/>
    </row>
    <row r="6" spans="1:14" ht="12.75">
      <c r="A6" s="70"/>
      <c r="B6" s="76" t="s">
        <v>6</v>
      </c>
      <c r="C6" s="71"/>
      <c r="D6" s="79" t="s">
        <v>3</v>
      </c>
      <c r="E6" s="76" t="s">
        <v>6</v>
      </c>
      <c r="F6" s="71"/>
      <c r="G6" s="79" t="s">
        <v>3</v>
      </c>
      <c r="H6" s="71"/>
      <c r="I6" s="36"/>
      <c r="J6" s="81" t="s">
        <v>9</v>
      </c>
      <c r="K6" s="82"/>
      <c r="L6" s="82"/>
      <c r="M6" s="83"/>
      <c r="N6" s="83"/>
    </row>
    <row r="7" spans="1:14" ht="12.75">
      <c r="A7" s="70" t="s">
        <v>7</v>
      </c>
      <c r="B7" s="71"/>
      <c r="C7" s="71"/>
      <c r="D7" s="71"/>
      <c r="E7" s="71"/>
      <c r="F7" s="71"/>
      <c r="G7" s="71"/>
      <c r="H7" s="82"/>
      <c r="I7" s="36"/>
      <c r="J7" s="81" t="s">
        <v>11</v>
      </c>
      <c r="K7" s="82"/>
      <c r="L7" s="82"/>
      <c r="M7" s="83"/>
      <c r="N7" s="83"/>
    </row>
    <row r="8" spans="1:14" ht="12.75">
      <c r="A8" s="37" t="s">
        <v>8</v>
      </c>
      <c r="B8" s="35">
        <v>7744.09</v>
      </c>
      <c r="C8" s="35">
        <v>7744.09</v>
      </c>
      <c r="D8" s="35">
        <v>0</v>
      </c>
      <c r="E8" s="35">
        <v>7744.09</v>
      </c>
      <c r="F8" s="35">
        <v>7744.09</v>
      </c>
      <c r="G8" s="35">
        <v>0</v>
      </c>
      <c r="H8" s="36"/>
      <c r="I8" s="36"/>
      <c r="J8" s="37" t="s">
        <v>54</v>
      </c>
      <c r="K8" s="36"/>
      <c r="L8" s="58">
        <v>493412</v>
      </c>
      <c r="M8" s="84">
        <v>493412</v>
      </c>
      <c r="N8" s="85"/>
    </row>
    <row r="9" spans="1:14" ht="12.75">
      <c r="A9" s="37" t="s">
        <v>144</v>
      </c>
      <c r="B9" s="35">
        <v>3872.07</v>
      </c>
      <c r="C9" s="35">
        <v>1467.97</v>
      </c>
      <c r="D9" s="35">
        <f>SUM(B9-C9)</f>
        <v>2404.1000000000004</v>
      </c>
      <c r="E9" s="35">
        <v>3872.07</v>
      </c>
      <c r="F9" s="35">
        <v>1467.97</v>
      </c>
      <c r="G9" s="35">
        <f>SUM(E9-F9)</f>
        <v>2404.1000000000004</v>
      </c>
      <c r="H9" s="36"/>
      <c r="I9" s="36"/>
      <c r="J9" s="37" t="s">
        <v>44</v>
      </c>
      <c r="K9" s="82"/>
      <c r="L9" s="86"/>
      <c r="M9" s="84"/>
      <c r="N9" s="83"/>
    </row>
    <row r="10" spans="1:14" ht="12.75">
      <c r="A10" s="70" t="s">
        <v>10</v>
      </c>
      <c r="B10" s="87">
        <f aca="true" t="shared" si="0" ref="B10:G10">SUM(B8:B9)</f>
        <v>11616.16</v>
      </c>
      <c r="C10" s="87">
        <f t="shared" si="0"/>
        <v>9212.06</v>
      </c>
      <c r="D10" s="87">
        <f t="shared" si="0"/>
        <v>2404.1000000000004</v>
      </c>
      <c r="E10" s="87">
        <f t="shared" si="0"/>
        <v>11616.16</v>
      </c>
      <c r="F10" s="87">
        <f t="shared" si="0"/>
        <v>9212.06</v>
      </c>
      <c r="G10" s="87">
        <f t="shared" si="0"/>
        <v>2404.1000000000004</v>
      </c>
      <c r="H10" s="82"/>
      <c r="I10" s="36"/>
      <c r="J10" s="37" t="s">
        <v>45</v>
      </c>
      <c r="K10" s="82"/>
      <c r="L10" s="86"/>
      <c r="M10" s="84"/>
      <c r="N10" s="83"/>
    </row>
    <row r="11" spans="1:14" ht="12.75">
      <c r="A11" s="37" t="s">
        <v>12</v>
      </c>
      <c r="B11" s="35"/>
      <c r="C11" s="35"/>
      <c r="D11" s="35"/>
      <c r="E11" s="36"/>
      <c r="F11" s="36"/>
      <c r="G11" s="36"/>
      <c r="H11" s="36"/>
      <c r="I11" s="36"/>
      <c r="J11" s="37" t="s">
        <v>52</v>
      </c>
      <c r="K11" s="82"/>
      <c r="L11" s="58">
        <v>122589.1</v>
      </c>
      <c r="M11" s="84">
        <v>122589.1</v>
      </c>
      <c r="N11" s="85"/>
    </row>
    <row r="12" spans="1:14" ht="12.75">
      <c r="A12" s="37" t="s">
        <v>13</v>
      </c>
      <c r="B12" s="35">
        <v>263132.37</v>
      </c>
      <c r="C12" s="35">
        <v>0</v>
      </c>
      <c r="D12" s="35">
        <f>SUM(B12-C12)</f>
        <v>263132.37</v>
      </c>
      <c r="E12" s="35">
        <v>263132.37</v>
      </c>
      <c r="F12" s="35">
        <v>0</v>
      </c>
      <c r="G12" s="35">
        <f>SUM(E12-F12)</f>
        <v>263132.37</v>
      </c>
      <c r="H12" s="36"/>
      <c r="I12" s="36"/>
      <c r="J12" s="37" t="s">
        <v>53</v>
      </c>
      <c r="K12" s="36"/>
      <c r="L12" s="35">
        <v>358861.43</v>
      </c>
      <c r="M12" s="96">
        <v>369073.43</v>
      </c>
      <c r="N12" s="85"/>
    </row>
    <row r="13" spans="1:14" ht="12.75">
      <c r="A13" s="37" t="s">
        <v>14</v>
      </c>
      <c r="B13" s="35">
        <v>1054137</v>
      </c>
      <c r="C13" s="35">
        <v>588420.97</v>
      </c>
      <c r="D13" s="35">
        <f>SUM(B13-C13)</f>
        <v>465716.03</v>
      </c>
      <c r="E13" s="35">
        <v>1054137</v>
      </c>
      <c r="F13" s="35">
        <v>576223.51</v>
      </c>
      <c r="G13" s="35">
        <f>SUM(E13-F13)</f>
        <v>477913.49</v>
      </c>
      <c r="H13" s="36"/>
      <c r="I13" s="36"/>
      <c r="J13" s="37" t="s">
        <v>56</v>
      </c>
      <c r="K13" s="36"/>
      <c r="L13" s="35"/>
      <c r="M13" s="96"/>
      <c r="N13" s="83"/>
    </row>
    <row r="14" spans="1:14" ht="12.75">
      <c r="A14" s="37" t="s">
        <v>16</v>
      </c>
      <c r="B14" s="35">
        <v>171283.42</v>
      </c>
      <c r="C14" s="35">
        <v>119723.7</v>
      </c>
      <c r="D14" s="35">
        <f>SUM(B14-C14)</f>
        <v>51559.720000000016</v>
      </c>
      <c r="E14" s="35">
        <v>171283.42</v>
      </c>
      <c r="F14" s="35">
        <v>112770.14</v>
      </c>
      <c r="G14" s="35">
        <f>SUM(E14-F14)</f>
        <v>58513.28000000001</v>
      </c>
      <c r="H14" s="36"/>
      <c r="I14" s="36"/>
      <c r="J14" s="37" t="s">
        <v>117</v>
      </c>
      <c r="K14" s="36"/>
      <c r="L14" s="35">
        <v>541900.95</v>
      </c>
      <c r="M14" s="96">
        <v>470464.99</v>
      </c>
      <c r="N14" s="85"/>
    </row>
    <row r="15" spans="1:14" ht="12.75">
      <c r="A15" s="37" t="s">
        <v>17</v>
      </c>
      <c r="B15" s="35">
        <v>13776.67</v>
      </c>
      <c r="C15" s="35">
        <v>3282.71</v>
      </c>
      <c r="D15" s="35">
        <f>SUM(B15-C15)</f>
        <v>10493.96</v>
      </c>
      <c r="E15" s="35">
        <v>13776.67</v>
      </c>
      <c r="F15" s="35">
        <v>3282.71</v>
      </c>
      <c r="G15" s="35">
        <f>SUM(E15-F15)</f>
        <v>10493.96</v>
      </c>
      <c r="H15" s="36"/>
      <c r="I15" s="36"/>
      <c r="J15" s="37" t="s">
        <v>15</v>
      </c>
      <c r="K15" s="82"/>
      <c r="L15" s="86"/>
      <c r="M15" s="88"/>
      <c r="N15" s="85"/>
    </row>
    <row r="16" spans="1:14" ht="12.75">
      <c r="A16" s="37" t="s">
        <v>18</v>
      </c>
      <c r="B16" s="35">
        <v>1046309.55</v>
      </c>
      <c r="C16" s="35">
        <v>867573.76</v>
      </c>
      <c r="D16" s="35">
        <f>SUM(B16-C16)</f>
        <v>178735.79000000004</v>
      </c>
      <c r="E16" s="35">
        <v>1044985.96</v>
      </c>
      <c r="F16" s="35">
        <v>850374.76</v>
      </c>
      <c r="G16" s="35">
        <f>SUM(E16-F16)</f>
        <v>194611.19999999995</v>
      </c>
      <c r="H16" s="82"/>
      <c r="I16" s="36"/>
      <c r="J16" s="37" t="s">
        <v>55</v>
      </c>
      <c r="K16" s="36"/>
      <c r="L16" s="35">
        <v>45803.24</v>
      </c>
      <c r="M16" s="96">
        <v>42043.46</v>
      </c>
      <c r="N16" s="85"/>
    </row>
    <row r="17" spans="1:14" ht="12.75">
      <c r="A17" s="81" t="s">
        <v>19</v>
      </c>
      <c r="B17" s="86">
        <f>SUM(B12:B16)</f>
        <v>2548639.01</v>
      </c>
      <c r="C17" s="86">
        <f>SUM(C12:C16)</f>
        <v>1579001.14</v>
      </c>
      <c r="D17" s="86">
        <f>SUM(D12:D16)</f>
        <v>969637.87</v>
      </c>
      <c r="E17" s="86">
        <f>SUM(E12:E16)</f>
        <v>2547315.42</v>
      </c>
      <c r="F17" s="86">
        <f>SUM(F13:F16)</f>
        <v>1542651.12</v>
      </c>
      <c r="G17" s="86">
        <f>SUM(G12:G16)</f>
        <v>1004664.2999999999</v>
      </c>
      <c r="H17" s="36"/>
      <c r="I17" s="36"/>
      <c r="J17" s="81" t="s">
        <v>21</v>
      </c>
      <c r="K17" s="82"/>
      <c r="L17" s="86">
        <f>SUM(L8:L16)</f>
        <v>1562566.72</v>
      </c>
      <c r="M17" s="88">
        <f>SUM(M8:M16)</f>
        <v>1497582.98</v>
      </c>
      <c r="N17" s="83"/>
    </row>
    <row r="18" spans="1:14" ht="12.75">
      <c r="A18" s="70" t="s">
        <v>20</v>
      </c>
      <c r="B18" s="87"/>
      <c r="C18" s="87"/>
      <c r="D18" s="87"/>
      <c r="E18" s="87"/>
      <c r="F18" s="87"/>
      <c r="G18" s="87"/>
      <c r="H18" s="36"/>
      <c r="I18" s="36"/>
      <c r="J18" s="81" t="s">
        <v>22</v>
      </c>
      <c r="K18" s="82"/>
      <c r="L18" s="86"/>
      <c r="M18" s="88"/>
      <c r="N18" s="83"/>
    </row>
    <row r="19" spans="1:14" ht="12.75">
      <c r="A19" s="82" t="s">
        <v>114</v>
      </c>
      <c r="B19" s="86"/>
      <c r="C19" s="86"/>
      <c r="D19" s="86"/>
      <c r="E19" s="87"/>
      <c r="F19" s="87"/>
      <c r="G19" s="87"/>
      <c r="H19" s="36"/>
      <c r="I19" s="36"/>
      <c r="J19" s="81" t="s">
        <v>118</v>
      </c>
      <c r="K19" s="82"/>
      <c r="L19" s="86"/>
      <c r="M19" s="88"/>
      <c r="N19" s="83"/>
    </row>
    <row r="20" spans="1:14" ht="12.75">
      <c r="A20" s="81" t="s">
        <v>115</v>
      </c>
      <c r="B20" s="86"/>
      <c r="C20" s="86"/>
      <c r="D20" s="58">
        <v>3400</v>
      </c>
      <c r="E20" s="87"/>
      <c r="F20" s="87"/>
      <c r="G20" s="89">
        <v>3400</v>
      </c>
      <c r="H20" s="36"/>
      <c r="I20" s="36"/>
      <c r="J20" s="59" t="s">
        <v>119</v>
      </c>
      <c r="K20" s="82"/>
      <c r="L20" s="58">
        <v>61365.91</v>
      </c>
      <c r="M20" s="84">
        <v>42808.58</v>
      </c>
      <c r="N20" s="83"/>
    </row>
    <row r="21" spans="1:14" ht="12.75">
      <c r="A21" s="81" t="s">
        <v>116</v>
      </c>
      <c r="B21" s="86"/>
      <c r="C21" s="86"/>
      <c r="D21" s="86">
        <f>SUM(D17:D20)</f>
        <v>973037.87</v>
      </c>
      <c r="E21" s="86"/>
      <c r="F21" s="86"/>
      <c r="G21" s="86">
        <f>SUM(G17:G20)</f>
        <v>1008064.2999999999</v>
      </c>
      <c r="H21" s="36"/>
      <c r="I21" s="36"/>
      <c r="J21" s="81" t="s">
        <v>24</v>
      </c>
      <c r="K21" s="82"/>
      <c r="L21" s="86"/>
      <c r="M21" s="88"/>
      <c r="N21" s="83"/>
    </row>
    <row r="22" spans="1:14" ht="12.75">
      <c r="A22" s="37" t="s">
        <v>23</v>
      </c>
      <c r="B22" s="35"/>
      <c r="C22" s="35"/>
      <c r="D22" s="35"/>
      <c r="E22" s="36"/>
      <c r="F22" s="36"/>
      <c r="G22" s="36"/>
      <c r="H22" s="36"/>
      <c r="I22" s="36"/>
      <c r="J22" s="59" t="s">
        <v>128</v>
      </c>
      <c r="K22" s="82"/>
      <c r="L22" s="58">
        <v>37110.81</v>
      </c>
      <c r="M22" s="84">
        <v>65335.73</v>
      </c>
      <c r="N22" s="85"/>
    </row>
    <row r="23" spans="1:14" ht="12.75">
      <c r="A23" s="37" t="s">
        <v>147</v>
      </c>
      <c r="B23" s="35"/>
      <c r="C23" s="35"/>
      <c r="D23" s="35">
        <v>7909.64</v>
      </c>
      <c r="E23" s="36"/>
      <c r="F23" s="36"/>
      <c r="G23" s="35">
        <v>7874.64</v>
      </c>
      <c r="H23" s="36"/>
      <c r="I23" s="36"/>
      <c r="J23" s="59" t="s">
        <v>129</v>
      </c>
      <c r="K23" s="82"/>
      <c r="L23" s="58">
        <v>5328.12</v>
      </c>
      <c r="M23" s="84">
        <v>14453.6</v>
      </c>
      <c r="N23" s="85"/>
    </row>
    <row r="24" spans="1:14" ht="12.75">
      <c r="A24" s="37" t="s">
        <v>25</v>
      </c>
      <c r="B24" s="35"/>
      <c r="C24" s="35"/>
      <c r="D24" s="35">
        <v>352674.47</v>
      </c>
      <c r="E24" s="36"/>
      <c r="F24" s="35"/>
      <c r="G24" s="35">
        <v>390222.06</v>
      </c>
      <c r="H24" s="36"/>
      <c r="I24" s="36"/>
      <c r="J24" s="37" t="s">
        <v>26</v>
      </c>
      <c r="K24" s="36"/>
      <c r="L24" s="35">
        <v>79426.47</v>
      </c>
      <c r="M24" s="96">
        <v>36561.82</v>
      </c>
      <c r="N24" s="85"/>
    </row>
    <row r="25" spans="1:14" ht="12.75">
      <c r="A25" s="37" t="s">
        <v>28</v>
      </c>
      <c r="B25" s="35"/>
      <c r="C25" s="35"/>
      <c r="D25" s="35"/>
      <c r="E25" s="35"/>
      <c r="F25" s="36"/>
      <c r="G25" s="36"/>
      <c r="H25" s="36"/>
      <c r="I25" s="36"/>
      <c r="J25" s="37" t="s">
        <v>27</v>
      </c>
      <c r="K25" s="36"/>
      <c r="L25" s="35">
        <v>8113.31</v>
      </c>
      <c r="M25" s="96">
        <v>10697.4</v>
      </c>
      <c r="N25" s="85"/>
    </row>
    <row r="26" spans="1:15" ht="12.75">
      <c r="A26" s="37" t="s">
        <v>29</v>
      </c>
      <c r="B26" s="35"/>
      <c r="C26" s="35"/>
      <c r="D26" s="35">
        <v>421962.66</v>
      </c>
      <c r="E26" s="36"/>
      <c r="F26" s="36"/>
      <c r="G26" s="35">
        <v>142421.07</v>
      </c>
      <c r="H26" s="36"/>
      <c r="I26" s="36"/>
      <c r="J26" s="59" t="s">
        <v>154</v>
      </c>
      <c r="K26" s="36"/>
      <c r="L26" s="35">
        <v>0</v>
      </c>
      <c r="M26" s="96">
        <v>5166.07</v>
      </c>
      <c r="N26" s="85"/>
      <c r="O26" s="90"/>
    </row>
    <row r="27" spans="1:15" ht="12.75">
      <c r="A27" s="37" t="s">
        <v>130</v>
      </c>
      <c r="B27" s="35"/>
      <c r="C27" s="35"/>
      <c r="D27" s="35">
        <v>10992.27</v>
      </c>
      <c r="E27" s="36"/>
      <c r="F27" s="36"/>
      <c r="G27" s="35">
        <v>121620.01</v>
      </c>
      <c r="H27" s="36"/>
      <c r="I27" s="36"/>
      <c r="J27" s="37" t="s">
        <v>120</v>
      </c>
      <c r="K27" s="36"/>
      <c r="L27" s="86">
        <f>SUM(L20:L26)</f>
        <v>191344.62</v>
      </c>
      <c r="M27" s="88">
        <f>SUM(M20:M26)</f>
        <v>175023.2</v>
      </c>
      <c r="N27" s="85"/>
      <c r="O27" s="90"/>
    </row>
    <row r="28" spans="1:14" ht="12.75">
      <c r="A28" s="81" t="s">
        <v>30</v>
      </c>
      <c r="B28" s="86"/>
      <c r="C28" s="86"/>
      <c r="D28" s="86">
        <f>SUM(D22:D27)</f>
        <v>793539.04</v>
      </c>
      <c r="E28" s="86"/>
      <c r="F28" s="86"/>
      <c r="G28" s="86">
        <f>SUM(G22:G27)</f>
        <v>662137.78</v>
      </c>
      <c r="H28" s="82"/>
      <c r="I28" s="36"/>
      <c r="J28" s="59" t="s">
        <v>177</v>
      </c>
      <c r="K28" s="36"/>
      <c r="L28" s="86">
        <v>15069.67</v>
      </c>
      <c r="M28" s="88"/>
      <c r="N28" s="85"/>
    </row>
    <row r="29" spans="1:14" ht="12.75">
      <c r="A29" s="81" t="s">
        <v>50</v>
      </c>
      <c r="B29" s="86"/>
      <c r="C29" s="86"/>
      <c r="D29" s="86">
        <f>SUM(D28+D21+D9)</f>
        <v>1768981.0100000002</v>
      </c>
      <c r="E29" s="86"/>
      <c r="F29" s="86"/>
      <c r="G29" s="86">
        <f>SUM(G28+G21+G9)</f>
        <v>1672606.1800000002</v>
      </c>
      <c r="H29" s="82"/>
      <c r="I29" s="36"/>
      <c r="J29" s="81" t="s">
        <v>51</v>
      </c>
      <c r="K29" s="71"/>
      <c r="L29" s="86">
        <f>SUM(L27+L17+L28)</f>
        <v>1768981.0099999998</v>
      </c>
      <c r="M29" s="88">
        <f>SUM(M27+M17)</f>
        <v>1672606.18</v>
      </c>
      <c r="N29" s="74"/>
    </row>
    <row r="30" spans="1:14" ht="12.75">
      <c r="A30" s="37"/>
      <c r="B30" s="35"/>
      <c r="C30" s="35"/>
      <c r="D30" s="35"/>
      <c r="E30" s="36"/>
      <c r="F30" s="36"/>
      <c r="G30" s="35"/>
      <c r="H30" s="82"/>
      <c r="I30" s="36"/>
      <c r="J30" s="81"/>
      <c r="K30" s="71"/>
      <c r="L30" s="87"/>
      <c r="M30" s="91"/>
      <c r="N30" s="74"/>
    </row>
    <row r="31" spans="1:14" ht="12.75">
      <c r="A31" s="92" t="s">
        <v>31</v>
      </c>
      <c r="B31" s="73"/>
      <c r="C31" s="73"/>
      <c r="D31" s="73"/>
      <c r="E31" s="63"/>
      <c r="F31" s="63"/>
      <c r="G31" s="63"/>
      <c r="H31" s="82"/>
      <c r="I31" s="63"/>
      <c r="J31" s="93"/>
      <c r="K31" s="63"/>
      <c r="L31" s="63"/>
      <c r="M31" s="64"/>
      <c r="N31" s="74"/>
    </row>
    <row r="32" spans="1:14" ht="12.75">
      <c r="A32" s="94" t="s">
        <v>163</v>
      </c>
      <c r="B32" s="75"/>
      <c r="C32" s="75"/>
      <c r="D32" s="95" t="s">
        <v>165</v>
      </c>
      <c r="E32" s="36"/>
      <c r="F32" s="95" t="s">
        <v>166</v>
      </c>
      <c r="G32" s="95"/>
      <c r="H32" s="82"/>
      <c r="I32" s="36" t="s">
        <v>101</v>
      </c>
      <c r="J32" s="37"/>
      <c r="K32" s="36"/>
      <c r="L32" s="36"/>
      <c r="M32" s="96"/>
      <c r="N32" s="85"/>
    </row>
    <row r="33" spans="1:14" ht="12.75">
      <c r="A33" s="81" t="s">
        <v>32</v>
      </c>
      <c r="B33" s="82"/>
      <c r="C33" s="82"/>
      <c r="D33" s="82"/>
      <c r="E33" s="36"/>
      <c r="F33" s="36"/>
      <c r="G33" s="36"/>
      <c r="H33" s="36"/>
      <c r="I33" s="36"/>
      <c r="J33" s="59"/>
      <c r="K33" s="97"/>
      <c r="L33" s="97"/>
      <c r="M33" s="85"/>
      <c r="N33" s="64"/>
    </row>
    <row r="34" spans="1:14" ht="12.75">
      <c r="A34" s="37" t="s">
        <v>33</v>
      </c>
      <c r="B34" s="36"/>
      <c r="C34" s="36"/>
      <c r="D34" s="35">
        <v>360826.55</v>
      </c>
      <c r="E34" s="36"/>
      <c r="F34" s="36"/>
      <c r="G34" s="35">
        <v>309708.77</v>
      </c>
      <c r="H34" s="36"/>
      <c r="I34" s="35">
        <v>19779.82</v>
      </c>
      <c r="J34" s="37"/>
      <c r="K34" s="36"/>
      <c r="L34" s="36"/>
      <c r="M34" s="85"/>
      <c r="N34" s="85"/>
    </row>
    <row r="35" spans="1:14" ht="12.75">
      <c r="A35" s="37" t="s">
        <v>34</v>
      </c>
      <c r="B35" s="36"/>
      <c r="C35" s="36"/>
      <c r="D35" s="35">
        <f>SUM('εκμετ-υση'!C39)</f>
        <v>150674.04</v>
      </c>
      <c r="E35" s="36"/>
      <c r="F35" s="36"/>
      <c r="G35" s="35">
        <v>138430.59</v>
      </c>
      <c r="H35" s="36"/>
      <c r="I35" s="86">
        <v>123431.42</v>
      </c>
      <c r="J35" s="37"/>
      <c r="K35" s="36"/>
      <c r="L35" s="36"/>
      <c r="M35" s="85"/>
      <c r="N35" s="85"/>
    </row>
    <row r="36" spans="1:14" ht="12.75">
      <c r="A36" s="81" t="s">
        <v>85</v>
      </c>
      <c r="B36" s="82"/>
      <c r="C36" s="82"/>
      <c r="D36" s="86">
        <f>SUM(D34-D35)</f>
        <v>210152.50999999998</v>
      </c>
      <c r="E36" s="36"/>
      <c r="F36" s="36"/>
      <c r="G36" s="35">
        <f>SUM(G34-G35)</f>
        <v>171278.18000000002</v>
      </c>
      <c r="H36" s="36"/>
      <c r="I36" s="35">
        <v>3413.61</v>
      </c>
      <c r="J36" s="37"/>
      <c r="K36" s="36"/>
      <c r="L36" s="36"/>
      <c r="M36" s="85"/>
      <c r="N36" s="85"/>
    </row>
    <row r="37" spans="1:14" ht="12.75">
      <c r="A37" s="37" t="s">
        <v>35</v>
      </c>
      <c r="B37" s="36"/>
      <c r="C37" s="36"/>
      <c r="D37" s="52"/>
      <c r="E37" s="36"/>
      <c r="F37" s="36"/>
      <c r="G37" s="53">
        <v>0</v>
      </c>
      <c r="H37" s="36"/>
      <c r="I37" s="86">
        <f>SUM(I35:I36)</f>
        <v>126845.03</v>
      </c>
      <c r="J37" s="37"/>
      <c r="K37" s="36"/>
      <c r="L37" s="36"/>
      <c r="M37" s="85"/>
      <c r="N37" s="85"/>
    </row>
    <row r="38" spans="1:14" ht="12.75">
      <c r="A38" s="81" t="s">
        <v>36</v>
      </c>
      <c r="B38" s="82"/>
      <c r="C38" s="82"/>
      <c r="D38" s="82"/>
      <c r="E38" s="36"/>
      <c r="F38" s="36"/>
      <c r="G38" s="98">
        <f>SUM(G36)</f>
        <v>171278.18000000002</v>
      </c>
      <c r="H38" s="36"/>
      <c r="I38" s="36"/>
      <c r="J38" s="37" t="s">
        <v>126</v>
      </c>
      <c r="K38" s="36"/>
      <c r="L38" s="36"/>
      <c r="M38" s="85"/>
      <c r="N38" s="85"/>
    </row>
    <row r="39" spans="1:14" ht="12.75">
      <c r="A39" s="37" t="s">
        <v>37</v>
      </c>
      <c r="B39" s="36"/>
      <c r="C39" s="35">
        <v>28054.23</v>
      </c>
      <c r="D39" s="36"/>
      <c r="E39" s="36"/>
      <c r="F39" s="35">
        <v>18090.08</v>
      </c>
      <c r="G39" s="35"/>
      <c r="H39" s="36"/>
      <c r="I39" s="35">
        <f>SUM(H41:H42)</f>
        <v>0</v>
      </c>
      <c r="J39" s="59" t="s">
        <v>160</v>
      </c>
      <c r="K39" s="36"/>
      <c r="L39" s="36"/>
      <c r="M39" s="85"/>
      <c r="N39" s="85"/>
    </row>
    <row r="40" spans="1:14" ht="12.75">
      <c r="A40" s="37" t="s">
        <v>38</v>
      </c>
      <c r="B40" s="36"/>
      <c r="C40" s="35">
        <v>53783.42</v>
      </c>
      <c r="D40" s="53">
        <f>SUM(C39:C40)</f>
        <v>81837.65</v>
      </c>
      <c r="E40" s="36"/>
      <c r="F40" s="35">
        <v>54270.23</v>
      </c>
      <c r="G40" s="53">
        <f>SUM(F39:F40)</f>
        <v>72360.31</v>
      </c>
      <c r="H40" s="82"/>
      <c r="I40" s="86">
        <f>SUM(I37-I39)</f>
        <v>126845.03</v>
      </c>
      <c r="J40" s="59" t="s">
        <v>161</v>
      </c>
      <c r="K40" s="36"/>
      <c r="L40" s="36"/>
      <c r="M40" s="85"/>
      <c r="N40" s="85"/>
    </row>
    <row r="41" spans="1:14" ht="12.75">
      <c r="A41" s="81" t="s">
        <v>89</v>
      </c>
      <c r="B41" s="82"/>
      <c r="C41" s="86"/>
      <c r="D41" s="86">
        <f>SUM(D36-D40)</f>
        <v>128314.85999999999</v>
      </c>
      <c r="E41" s="36"/>
      <c r="F41" s="36"/>
      <c r="G41" s="98">
        <f>SUM(G38-G40)</f>
        <v>98917.87000000002</v>
      </c>
      <c r="H41" s="35"/>
      <c r="I41" s="36">
        <f>SUM(H44)</f>
        <v>0</v>
      </c>
      <c r="J41" s="37"/>
      <c r="K41" s="36"/>
      <c r="L41" s="36"/>
      <c r="M41" s="85"/>
      <c r="N41" s="85"/>
    </row>
    <row r="42" spans="1:14" ht="12.75">
      <c r="A42" s="37" t="s">
        <v>92</v>
      </c>
      <c r="B42" s="36"/>
      <c r="C42" s="35">
        <v>5799.44</v>
      </c>
      <c r="D42" s="36"/>
      <c r="E42" s="36"/>
      <c r="F42" s="35">
        <v>2120.82</v>
      </c>
      <c r="G42" s="35"/>
      <c r="H42" s="35"/>
      <c r="I42" s="86">
        <f>SUM(I40-I41)</f>
        <v>126845.03</v>
      </c>
      <c r="J42" s="37"/>
      <c r="K42" s="36"/>
      <c r="L42" s="36"/>
      <c r="M42" s="85"/>
      <c r="N42" s="85"/>
    </row>
    <row r="43" spans="1:14" ht="12.75">
      <c r="A43" s="37" t="s">
        <v>142</v>
      </c>
      <c r="B43" s="36"/>
      <c r="C43" s="35">
        <v>0</v>
      </c>
      <c r="D43" s="53">
        <f>SUM(C42-C43)</f>
        <v>5799.44</v>
      </c>
      <c r="E43" s="36"/>
      <c r="F43" s="35">
        <v>0</v>
      </c>
      <c r="G43" s="53">
        <f>SUM(F42-F43)</f>
        <v>2120.82</v>
      </c>
      <c r="H43" s="36"/>
      <c r="I43" s="36"/>
      <c r="J43" s="59" t="s">
        <v>150</v>
      </c>
      <c r="K43" s="36"/>
      <c r="L43" s="36"/>
      <c r="M43" s="85"/>
      <c r="N43" s="85"/>
    </row>
    <row r="44" spans="1:14" ht="12.75">
      <c r="A44" s="81" t="s">
        <v>93</v>
      </c>
      <c r="B44" s="82"/>
      <c r="C44" s="86"/>
      <c r="D44" s="86">
        <f>SUM(D41-D43)</f>
        <v>122515.41999999998</v>
      </c>
      <c r="E44" s="36"/>
      <c r="F44" s="36"/>
      <c r="G44" s="98">
        <f>SUM(G41-G43)</f>
        <v>96797.05000000002</v>
      </c>
      <c r="H44" s="36"/>
      <c r="I44" s="35">
        <f>SUM(H46-H47)</f>
        <v>0</v>
      </c>
      <c r="J44" s="59" t="s">
        <v>151</v>
      </c>
      <c r="K44" s="36"/>
      <c r="L44" s="36"/>
      <c r="M44" s="85"/>
      <c r="N44" s="85"/>
    </row>
    <row r="45" spans="1:14" ht="12.75">
      <c r="A45" s="37" t="s">
        <v>39</v>
      </c>
      <c r="B45" s="36"/>
      <c r="C45" s="35">
        <v>10325.26</v>
      </c>
      <c r="D45" s="36"/>
      <c r="E45" s="36"/>
      <c r="F45" s="35">
        <v>11446.82</v>
      </c>
      <c r="G45" s="35"/>
      <c r="H45" s="36"/>
      <c r="I45" s="86">
        <f>SUM(I42:I44)</f>
        <v>126845.03</v>
      </c>
      <c r="J45" s="59" t="s">
        <v>152</v>
      </c>
      <c r="K45" s="36"/>
      <c r="L45" s="36"/>
      <c r="M45" s="85"/>
      <c r="N45" s="85"/>
    </row>
    <row r="46" spans="1:14" ht="12.75">
      <c r="A46" s="37" t="s">
        <v>40</v>
      </c>
      <c r="B46" s="36"/>
      <c r="C46" s="35">
        <v>16978.08</v>
      </c>
      <c r="D46" s="53">
        <f>SUM(C45-C46)</f>
        <v>-6652.8200000000015</v>
      </c>
      <c r="E46" s="36"/>
      <c r="F46" s="35">
        <v>931.23</v>
      </c>
      <c r="G46" s="53">
        <f>SUM(F45-F46)</f>
        <v>10515.59</v>
      </c>
      <c r="H46" s="35"/>
      <c r="I46" s="36"/>
      <c r="J46" s="37"/>
      <c r="K46" s="36"/>
      <c r="L46" s="36"/>
      <c r="M46" s="85"/>
      <c r="N46" s="85"/>
    </row>
    <row r="47" spans="1:14" ht="12.75">
      <c r="A47" s="81" t="s">
        <v>86</v>
      </c>
      <c r="B47" s="82"/>
      <c r="C47" s="86"/>
      <c r="D47" s="86">
        <f>SUM(D44:D46)</f>
        <v>115862.59999999998</v>
      </c>
      <c r="E47" s="36"/>
      <c r="F47" s="36"/>
      <c r="G47" s="98">
        <f>SUM(G44+G46)</f>
        <v>107312.64000000001</v>
      </c>
      <c r="H47" s="35"/>
      <c r="I47" s="35">
        <v>0</v>
      </c>
      <c r="J47" s="37"/>
      <c r="K47" s="36"/>
      <c r="L47" s="36"/>
      <c r="M47" s="85"/>
      <c r="N47" s="85"/>
    </row>
    <row r="48" spans="1:14" ht="12.75">
      <c r="A48" s="37" t="s">
        <v>41</v>
      </c>
      <c r="B48" s="35">
        <v>35813.53</v>
      </c>
      <c r="C48" s="35"/>
      <c r="D48" s="36"/>
      <c r="E48" s="35">
        <v>34099.06</v>
      </c>
      <c r="F48" s="35"/>
      <c r="G48" s="35"/>
      <c r="H48" s="36"/>
      <c r="I48" s="86">
        <f>SUM(I45)</f>
        <v>126845.03</v>
      </c>
      <c r="J48" s="37"/>
      <c r="K48" s="36"/>
      <c r="L48" s="36"/>
      <c r="M48" s="85"/>
      <c r="N48" s="85"/>
    </row>
    <row r="49" spans="1:14" ht="12.75">
      <c r="A49" s="37" t="s">
        <v>42</v>
      </c>
      <c r="B49" s="35">
        <f>SUM(B48)</f>
        <v>35813.53</v>
      </c>
      <c r="C49" s="35"/>
      <c r="D49" s="53">
        <v>0</v>
      </c>
      <c r="E49" s="35">
        <f>SUM(E48)</f>
        <v>34099.06</v>
      </c>
      <c r="F49" s="35"/>
      <c r="G49" s="53">
        <v>0</v>
      </c>
      <c r="H49" s="35"/>
      <c r="I49" s="36"/>
      <c r="J49" s="37"/>
      <c r="K49" s="36"/>
      <c r="L49" s="36"/>
      <c r="M49" s="85"/>
      <c r="N49" s="85"/>
    </row>
    <row r="50" spans="1:14" ht="12.75">
      <c r="A50" s="81" t="s">
        <v>143</v>
      </c>
      <c r="B50" s="82"/>
      <c r="C50" s="86"/>
      <c r="D50" s="86">
        <f>SUM(D47)</f>
        <v>115862.59999999998</v>
      </c>
      <c r="E50" s="36"/>
      <c r="F50" s="36"/>
      <c r="G50" s="98">
        <f>SUM(G47)</f>
        <v>107312.64000000001</v>
      </c>
      <c r="H50" s="35"/>
      <c r="I50" s="99" t="s">
        <v>98</v>
      </c>
      <c r="J50" s="37" t="s">
        <v>109</v>
      </c>
      <c r="K50" s="36"/>
      <c r="L50" s="36"/>
      <c r="M50" s="85"/>
      <c r="N50" s="85"/>
    </row>
    <row r="51" spans="1:14" ht="12.75">
      <c r="A51" s="81"/>
      <c r="B51" s="82"/>
      <c r="C51" s="86"/>
      <c r="D51" s="82"/>
      <c r="E51" s="36"/>
      <c r="F51" s="36"/>
      <c r="G51" s="36"/>
      <c r="H51" s="36"/>
      <c r="I51" s="35">
        <f>SUM(I48)</f>
        <v>126845.03</v>
      </c>
      <c r="J51" s="37" t="s">
        <v>110</v>
      </c>
      <c r="K51" s="36"/>
      <c r="L51" s="36"/>
      <c r="M51" s="85"/>
      <c r="N51" s="85"/>
    </row>
    <row r="52" spans="1:14" ht="12.75">
      <c r="A52" s="70" t="s">
        <v>43</v>
      </c>
      <c r="B52" s="71"/>
      <c r="C52" s="87"/>
      <c r="D52" s="100">
        <v>2017</v>
      </c>
      <c r="E52" s="100"/>
      <c r="F52" s="100"/>
      <c r="G52" s="100">
        <v>2016</v>
      </c>
      <c r="H52" s="36"/>
      <c r="I52" s="35"/>
      <c r="J52" s="59" t="s">
        <v>148</v>
      </c>
      <c r="K52" s="36"/>
      <c r="L52" s="36"/>
      <c r="M52" s="85"/>
      <c r="N52" s="85"/>
    </row>
    <row r="53" spans="1:14" ht="12.75">
      <c r="A53" s="37" t="s">
        <v>88</v>
      </c>
      <c r="B53" s="36"/>
      <c r="C53" s="35"/>
      <c r="D53" s="98">
        <f>SUM(D50)</f>
        <v>115862.59999999998</v>
      </c>
      <c r="E53" s="101"/>
      <c r="F53" s="101"/>
      <c r="G53" s="98">
        <v>107312.64</v>
      </c>
      <c r="H53" s="100"/>
      <c r="I53" s="35"/>
      <c r="J53" s="37"/>
      <c r="K53" s="102"/>
      <c r="L53" s="102"/>
      <c r="M53" s="85"/>
      <c r="N53" s="85"/>
    </row>
    <row r="54" spans="1:14" ht="12.75">
      <c r="A54" s="37" t="s">
        <v>121</v>
      </c>
      <c r="B54" s="36"/>
      <c r="C54" s="36"/>
      <c r="D54" s="89">
        <v>40989.91</v>
      </c>
      <c r="E54" s="36"/>
      <c r="F54" s="36"/>
      <c r="G54" s="35">
        <v>31920.38</v>
      </c>
      <c r="H54" s="36"/>
      <c r="I54" s="86">
        <f>SUM(I51+I52-I53)</f>
        <v>126845.03</v>
      </c>
      <c r="J54" s="37"/>
      <c r="K54" s="36"/>
      <c r="L54" s="36"/>
      <c r="M54" s="85"/>
      <c r="N54" s="85"/>
    </row>
    <row r="55" spans="1:38" ht="12.75">
      <c r="A55" s="37" t="s">
        <v>146</v>
      </c>
      <c r="B55" s="36"/>
      <c r="C55" s="36"/>
      <c r="D55" s="35">
        <v>0</v>
      </c>
      <c r="E55" s="36"/>
      <c r="F55" s="36"/>
      <c r="G55" s="35">
        <v>0</v>
      </c>
      <c r="H55" s="36"/>
      <c r="I55" s="36"/>
      <c r="J55" s="37"/>
      <c r="K55" s="36"/>
      <c r="L55" s="36"/>
      <c r="M55" s="85"/>
      <c r="N55" s="8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ht="12.75">
      <c r="A56" s="37" t="s">
        <v>122</v>
      </c>
      <c r="B56" s="36"/>
      <c r="C56" s="36"/>
      <c r="D56" s="98">
        <f>SUM(D53-D54-D55)</f>
        <v>74872.68999999997</v>
      </c>
      <c r="E56" s="36"/>
      <c r="F56" s="36"/>
      <c r="G56" s="98">
        <v>75392.26</v>
      </c>
      <c r="H56" s="36"/>
      <c r="I56" s="36"/>
      <c r="J56" s="37"/>
      <c r="K56" s="36"/>
      <c r="L56" s="36"/>
      <c r="M56" s="85"/>
      <c r="N56" s="8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ht="12.75">
      <c r="A57" s="37" t="s">
        <v>123</v>
      </c>
      <c r="B57" s="36"/>
      <c r="C57" s="36"/>
      <c r="D57" s="35"/>
      <c r="E57" s="36"/>
      <c r="F57" s="36"/>
      <c r="G57" s="35"/>
      <c r="H57" s="36"/>
      <c r="I57" s="36"/>
      <c r="J57" s="37"/>
      <c r="K57" s="36"/>
      <c r="L57" s="36"/>
      <c r="M57" s="85"/>
      <c r="N57" s="8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ht="12.75">
      <c r="A58" s="37" t="s">
        <v>124</v>
      </c>
      <c r="B58" s="36"/>
      <c r="C58" s="36"/>
      <c r="D58" s="35">
        <v>3743.63</v>
      </c>
      <c r="E58" s="36"/>
      <c r="F58" s="36"/>
      <c r="G58" s="35">
        <v>3769.51</v>
      </c>
      <c r="H58" s="36"/>
      <c r="I58" s="52"/>
      <c r="J58" s="37"/>
      <c r="K58" s="36"/>
      <c r="L58" s="36"/>
      <c r="M58" s="85"/>
      <c r="N58" s="8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ht="12.75">
      <c r="A59" s="38" t="s">
        <v>125</v>
      </c>
      <c r="B59" s="52"/>
      <c r="C59" s="52"/>
      <c r="D59" s="56">
        <f>SUM(D56-D58)</f>
        <v>71129.05999999997</v>
      </c>
      <c r="E59" s="52"/>
      <c r="F59" s="52"/>
      <c r="G59" s="56">
        <f>SUM(G56-G58)</f>
        <v>71622.75</v>
      </c>
      <c r="H59" s="36"/>
      <c r="I59" s="36"/>
      <c r="J59" s="38"/>
      <c r="K59" s="52"/>
      <c r="L59" s="52"/>
      <c r="M59" s="69"/>
      <c r="N59" s="8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8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2.75">
      <c r="A61" s="36"/>
      <c r="B61" s="36"/>
      <c r="C61" s="36"/>
      <c r="D61" s="36"/>
      <c r="E61" s="36"/>
      <c r="F61" s="36"/>
      <c r="G61" s="36"/>
      <c r="H61" s="52"/>
      <c r="I61" s="36"/>
      <c r="J61" s="36"/>
      <c r="K61" s="36"/>
      <c r="L61" s="36"/>
      <c r="M61" s="36"/>
      <c r="N61" s="69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1:38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1:38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1:38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1:38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1:38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1:38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1:38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1:38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1:38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1:38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38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1:38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1:38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1:38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1:38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1:38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1:38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1:38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1:38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1:38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1:38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1:38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1:38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1:38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1:38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1:38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1:38" ht="12.75">
      <c r="A204" s="36"/>
      <c r="B204" s="36"/>
      <c r="C204" s="36"/>
      <c r="D204" s="36"/>
      <c r="E204" s="36"/>
      <c r="F204" s="36"/>
      <c r="G204" s="36"/>
      <c r="H204" s="36"/>
      <c r="I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8:38" ht="12.75">
      <c r="H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8:38" ht="12.75">
      <c r="H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15:38" ht="12.75"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15:38" ht="12.75"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16:38" ht="12.75"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</row>
  </sheetData>
  <sheetProtection/>
  <printOptions/>
  <pageMargins left="0.5511811023622047" right="0.5511811023622047" top="0" bottom="0.1968503937007874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9">
      <selection activeCell="C32" sqref="C32"/>
    </sheetView>
  </sheetViews>
  <sheetFormatPr defaultColWidth="9.00390625" defaultRowHeight="12.75"/>
  <cols>
    <col min="1" max="1" width="5.125" style="0" customWidth="1"/>
    <col min="2" max="2" width="27.375" style="0" customWidth="1"/>
    <col min="3" max="3" width="11.125" style="0" customWidth="1"/>
    <col min="4" max="4" width="5.50390625" style="0" customWidth="1"/>
    <col min="5" max="5" width="22.125" style="0" customWidth="1"/>
    <col min="6" max="6" width="11.625" style="22" customWidth="1"/>
    <col min="7" max="7" width="11.125" style="0" customWidth="1"/>
    <col min="8" max="8" width="11.50390625" style="0" customWidth="1"/>
  </cols>
  <sheetData>
    <row r="1" ht="12.75">
      <c r="A1" s="41" t="s">
        <v>167</v>
      </c>
    </row>
    <row r="2" spans="1:2" ht="12.75">
      <c r="A2" s="18" t="s">
        <v>112</v>
      </c>
      <c r="B2" s="18"/>
    </row>
    <row r="3" spans="2:5" ht="12.75">
      <c r="B3" t="s">
        <v>57</v>
      </c>
      <c r="E3" t="s">
        <v>58</v>
      </c>
    </row>
    <row r="4" spans="2:5" ht="12.75">
      <c r="B4" t="s">
        <v>59</v>
      </c>
      <c r="E4" t="s">
        <v>60</v>
      </c>
    </row>
    <row r="5" spans="1:8" ht="14.25">
      <c r="A5">
        <v>20</v>
      </c>
      <c r="B5" t="s">
        <v>61</v>
      </c>
      <c r="C5" s="22">
        <v>0</v>
      </c>
      <c r="D5">
        <v>70</v>
      </c>
      <c r="E5" t="s">
        <v>62</v>
      </c>
      <c r="F5" s="49">
        <v>0</v>
      </c>
      <c r="H5" s="22"/>
    </row>
    <row r="6" spans="1:6" ht="14.25">
      <c r="A6">
        <v>24</v>
      </c>
      <c r="B6" t="s">
        <v>66</v>
      </c>
      <c r="C6" s="22"/>
      <c r="D6">
        <v>71</v>
      </c>
      <c r="E6" t="s">
        <v>64</v>
      </c>
      <c r="F6" s="50">
        <v>7892.31</v>
      </c>
    </row>
    <row r="7" spans="1:5" ht="12.75">
      <c r="A7">
        <v>28</v>
      </c>
      <c r="B7" t="s">
        <v>68</v>
      </c>
      <c r="C7" s="22"/>
      <c r="D7">
        <v>72</v>
      </c>
      <c r="E7" t="s">
        <v>65</v>
      </c>
    </row>
    <row r="8" spans="2:6" ht="14.25">
      <c r="B8" t="s">
        <v>63</v>
      </c>
      <c r="C8" s="22"/>
      <c r="D8">
        <v>73</v>
      </c>
      <c r="E8" t="s">
        <v>67</v>
      </c>
      <c r="F8" s="51">
        <v>352934.24</v>
      </c>
    </row>
    <row r="9" spans="1:5" ht="14.25">
      <c r="A9">
        <v>20</v>
      </c>
      <c r="B9" t="s">
        <v>61</v>
      </c>
      <c r="C9" s="44">
        <v>22610.88</v>
      </c>
      <c r="E9" t="s">
        <v>69</v>
      </c>
    </row>
    <row r="10" spans="1:5" ht="14.25">
      <c r="A10">
        <v>24</v>
      </c>
      <c r="B10" t="s">
        <v>66</v>
      </c>
      <c r="C10" s="45">
        <v>30447.73</v>
      </c>
      <c r="D10">
        <v>74</v>
      </c>
      <c r="E10" t="s">
        <v>71</v>
      </c>
    </row>
    <row r="11" spans="1:6" ht="14.25">
      <c r="A11">
        <v>25</v>
      </c>
      <c r="B11" t="s">
        <v>84</v>
      </c>
      <c r="C11" s="46">
        <v>0</v>
      </c>
      <c r="D11">
        <v>75</v>
      </c>
      <c r="E11" t="s">
        <v>72</v>
      </c>
      <c r="F11" s="22">
        <v>0</v>
      </c>
    </row>
    <row r="12" spans="1:5" ht="14.25">
      <c r="A12">
        <v>26</v>
      </c>
      <c r="B12" t="s">
        <v>149</v>
      </c>
      <c r="C12" s="47">
        <v>175.01</v>
      </c>
      <c r="D12">
        <v>76</v>
      </c>
      <c r="E12" t="s">
        <v>74</v>
      </c>
    </row>
    <row r="13" spans="1:6" ht="14.25">
      <c r="A13">
        <v>28</v>
      </c>
      <c r="B13" t="s">
        <v>153</v>
      </c>
      <c r="C13" s="48"/>
      <c r="F13" s="22">
        <f>SUM(F5:F12)</f>
        <v>360826.55</v>
      </c>
    </row>
    <row r="14" spans="2:3" ht="12.75">
      <c r="B14" t="s">
        <v>70</v>
      </c>
      <c r="C14" s="23">
        <f>SUM(C9:C13)</f>
        <v>53233.62</v>
      </c>
    </row>
    <row r="15" spans="2:5" ht="12.75">
      <c r="B15" t="s">
        <v>73</v>
      </c>
      <c r="C15" s="22"/>
      <c r="D15" t="s">
        <v>76</v>
      </c>
      <c r="E15" t="s">
        <v>77</v>
      </c>
    </row>
    <row r="16" spans="1:7" ht="12.75">
      <c r="A16">
        <v>20</v>
      </c>
      <c r="B16" t="s">
        <v>61</v>
      </c>
      <c r="C16" s="22">
        <v>0</v>
      </c>
      <c r="G16" t="s">
        <v>111</v>
      </c>
    </row>
    <row r="17" spans="1:3" ht="12.75">
      <c r="A17">
        <v>24</v>
      </c>
      <c r="B17" t="s">
        <v>66</v>
      </c>
      <c r="C17" s="22"/>
    </row>
    <row r="18" spans="1:5" ht="12.75">
      <c r="A18">
        <v>28</v>
      </c>
      <c r="B18" t="s">
        <v>68</v>
      </c>
      <c r="C18" s="22"/>
      <c r="E18" s="22"/>
    </row>
    <row r="19" spans="2:7" ht="12.75">
      <c r="B19" s="18" t="s">
        <v>75</v>
      </c>
      <c r="C19" s="23">
        <f>SUM(C14-C16)</f>
        <v>53233.62</v>
      </c>
      <c r="E19" s="22"/>
      <c r="F19" s="22">
        <v>178823.07</v>
      </c>
      <c r="G19" s="22">
        <f>SUM(C19:F19)</f>
        <v>232056.69</v>
      </c>
    </row>
    <row r="20" spans="2:3" ht="12.75">
      <c r="B20" t="s">
        <v>78</v>
      </c>
      <c r="C20" s="22"/>
    </row>
    <row r="21" spans="1:5" ht="12.75">
      <c r="A21" s="18">
        <v>64</v>
      </c>
      <c r="B21" s="18" t="s">
        <v>79</v>
      </c>
      <c r="C21" s="22"/>
      <c r="E21" s="22"/>
    </row>
    <row r="22" spans="1:3" ht="14.25">
      <c r="A22">
        <v>60</v>
      </c>
      <c r="B22" t="s">
        <v>131</v>
      </c>
      <c r="C22" s="110">
        <v>27819.65</v>
      </c>
    </row>
    <row r="23" spans="1:3" ht="14.25">
      <c r="A23">
        <v>61</v>
      </c>
      <c r="B23" t="s">
        <v>132</v>
      </c>
      <c r="C23" s="111">
        <v>12241.94</v>
      </c>
    </row>
    <row r="24" spans="1:3" ht="14.25">
      <c r="A24">
        <v>62</v>
      </c>
      <c r="B24" t="s">
        <v>133</v>
      </c>
      <c r="C24" s="54"/>
    </row>
    <row r="25" spans="1:3" ht="14.25">
      <c r="A25">
        <v>63</v>
      </c>
      <c r="B25" t="s">
        <v>134</v>
      </c>
      <c r="C25" s="55"/>
    </row>
    <row r="26" spans="1:3" ht="14.25">
      <c r="A26" t="s">
        <v>135</v>
      </c>
      <c r="B26" s="39" t="s">
        <v>136</v>
      </c>
      <c r="C26" s="57"/>
    </row>
    <row r="27" spans="1:3" ht="14.25">
      <c r="A27" t="s">
        <v>141</v>
      </c>
      <c r="B27" s="39" t="s">
        <v>145</v>
      </c>
      <c r="C27" s="42"/>
    </row>
    <row r="28" spans="1:3" ht="14.25">
      <c r="A28" s="40" t="s">
        <v>137</v>
      </c>
      <c r="B28" s="40" t="s">
        <v>168</v>
      </c>
      <c r="C28" s="43">
        <v>6810.51</v>
      </c>
    </row>
    <row r="29" spans="1:3" ht="14.25">
      <c r="A29" s="40" t="s">
        <v>169</v>
      </c>
      <c r="B29" s="40" t="s">
        <v>173</v>
      </c>
      <c r="C29" s="43">
        <v>3850.15</v>
      </c>
    </row>
    <row r="30" spans="1:3" ht="14.25">
      <c r="A30" s="40" t="s">
        <v>156</v>
      </c>
      <c r="B30" s="40" t="s">
        <v>170</v>
      </c>
      <c r="C30" s="43">
        <v>2731.14</v>
      </c>
    </row>
    <row r="31" spans="1:3" ht="14.25">
      <c r="A31" s="40" t="s">
        <v>157</v>
      </c>
      <c r="B31" s="103" t="s">
        <v>171</v>
      </c>
      <c r="C31" s="104">
        <v>876.12</v>
      </c>
    </row>
    <row r="32" spans="1:3" ht="14.25">
      <c r="A32" s="40" t="s">
        <v>138</v>
      </c>
      <c r="B32" s="103" t="s">
        <v>172</v>
      </c>
      <c r="C32" s="105">
        <v>943.1</v>
      </c>
    </row>
    <row r="33" spans="1:3" ht="14.25">
      <c r="A33" s="40" t="s">
        <v>139</v>
      </c>
      <c r="B33" s="103" t="s">
        <v>174</v>
      </c>
      <c r="C33" s="106">
        <v>170</v>
      </c>
    </row>
    <row r="34" spans="1:3" ht="14.25">
      <c r="A34" s="40" t="s">
        <v>140</v>
      </c>
      <c r="B34" s="103" t="s">
        <v>175</v>
      </c>
      <c r="C34" s="107">
        <v>5112.13</v>
      </c>
    </row>
    <row r="35" spans="1:3" ht="14.25">
      <c r="A35" s="40" t="s">
        <v>158</v>
      </c>
      <c r="B35" s="103" t="s">
        <v>176</v>
      </c>
      <c r="C35" s="108">
        <v>2062.25</v>
      </c>
    </row>
    <row r="36" spans="1:3" ht="14.25">
      <c r="A36" s="40" t="s">
        <v>159</v>
      </c>
      <c r="B36" s="103" t="s">
        <v>79</v>
      </c>
      <c r="C36" s="108">
        <v>13335.31</v>
      </c>
    </row>
    <row r="37" spans="1:5" ht="14.25">
      <c r="A37">
        <v>66</v>
      </c>
      <c r="B37" t="s">
        <v>80</v>
      </c>
      <c r="C37" s="109">
        <v>21488.12</v>
      </c>
      <c r="E37" s="22"/>
    </row>
    <row r="38" spans="2:3" ht="12.75">
      <c r="B38" t="s">
        <v>81</v>
      </c>
      <c r="C38" s="22">
        <f>SUM(C22:C37)</f>
        <v>97440.42</v>
      </c>
    </row>
    <row r="39" spans="2:3" ht="12.75">
      <c r="B39" s="18" t="s">
        <v>82</v>
      </c>
      <c r="C39" s="31">
        <f>SUM(C38+C19)</f>
        <v>150674.04</v>
      </c>
    </row>
    <row r="40" spans="1:5" ht="12.75">
      <c r="A40" t="s">
        <v>76</v>
      </c>
      <c r="B40" t="s">
        <v>83</v>
      </c>
      <c r="C40" s="22">
        <f>SUM(F13-C39)</f>
        <v>210152.50999999998</v>
      </c>
      <c r="E40" s="22"/>
    </row>
  </sheetData>
  <sheetProtection/>
  <printOptions gridLines="1"/>
  <pageMargins left="0.35433070866141736" right="0.15748031496062992" top="0.5905511811023623" bottom="0.7874015748031497" header="0.5118110236220472" footer="0.5118110236220472"/>
  <pageSetup horizontalDpi="360" verticalDpi="360" orientation="portrait" paperSize="9" r:id="rId1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C10">
      <selection activeCell="F27" sqref="F27"/>
    </sheetView>
  </sheetViews>
  <sheetFormatPr defaultColWidth="9.00390625" defaultRowHeight="12.75"/>
  <cols>
    <col min="3" max="3" width="12.625" style="0" customWidth="1"/>
    <col min="4" max="4" width="10.50390625" style="0" customWidth="1"/>
    <col min="5" max="5" width="1.875" style="0" customWidth="1"/>
    <col min="6" max="7" width="18.50390625" style="0" customWidth="1"/>
    <col min="8" max="8" width="15.375" style="0" customWidth="1"/>
    <col min="9" max="9" width="13.375" style="0" customWidth="1"/>
    <col min="10" max="10" width="6.50390625" style="0" customWidth="1"/>
    <col min="11" max="11" width="14.00390625" style="0" customWidth="1"/>
    <col min="12" max="12" width="4.00390625" style="0" customWidth="1"/>
    <col min="13" max="13" width="6.00390625" style="0" customWidth="1"/>
    <col min="14" max="14" width="11.625" style="0" customWidth="1"/>
    <col min="15" max="15" width="0.6171875" style="0" hidden="1" customWidth="1"/>
  </cols>
  <sheetData>
    <row r="1" spans="1:14" ht="12.7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2.75">
      <c r="A2" s="8" t="s">
        <v>102</v>
      </c>
      <c r="B2" s="2"/>
      <c r="C2" s="2"/>
      <c r="D2" s="2"/>
      <c r="E2" s="2"/>
      <c r="F2" s="2"/>
      <c r="G2" s="2" t="s">
        <v>49</v>
      </c>
      <c r="H2" s="2"/>
      <c r="I2" s="2" t="s">
        <v>100</v>
      </c>
      <c r="J2" s="2"/>
      <c r="K2" s="2"/>
      <c r="L2" s="2"/>
      <c r="M2" s="2"/>
      <c r="N2" s="9"/>
    </row>
    <row r="3" spans="1:14" ht="12.75">
      <c r="A3" s="8"/>
      <c r="B3" s="2"/>
      <c r="C3" s="2"/>
      <c r="D3" s="2"/>
      <c r="E3" s="2"/>
      <c r="F3" s="2"/>
      <c r="G3" s="2" t="s">
        <v>99</v>
      </c>
      <c r="H3" s="2"/>
      <c r="I3" s="2" t="s">
        <v>101</v>
      </c>
      <c r="J3" s="2"/>
      <c r="K3" s="2"/>
      <c r="L3" s="2"/>
      <c r="M3" s="2"/>
      <c r="N3" s="9"/>
    </row>
    <row r="4" spans="1:14" ht="12.75">
      <c r="A4" s="10" t="s">
        <v>32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"/>
    </row>
    <row r="5" spans="1:14" ht="12.75">
      <c r="A5" s="8" t="s">
        <v>33</v>
      </c>
      <c r="B5" s="2"/>
      <c r="C5" s="2"/>
      <c r="D5" s="2"/>
      <c r="E5" s="2"/>
      <c r="F5" s="2"/>
      <c r="G5" s="19">
        <v>114447.29</v>
      </c>
      <c r="H5" s="2"/>
      <c r="I5" s="19">
        <v>143211.24</v>
      </c>
      <c r="J5" s="2"/>
      <c r="K5" s="2"/>
      <c r="L5" s="2"/>
      <c r="M5" s="1"/>
      <c r="N5" s="9"/>
    </row>
    <row r="6" spans="1:14" ht="13.5" thickBot="1">
      <c r="A6" s="8" t="s">
        <v>34</v>
      </c>
      <c r="B6" s="2"/>
      <c r="C6" s="2"/>
      <c r="D6" s="2"/>
      <c r="E6" s="2"/>
      <c r="F6" s="2"/>
      <c r="G6" s="20">
        <v>96093.17</v>
      </c>
      <c r="H6" s="2"/>
      <c r="I6" s="20">
        <v>19779.82</v>
      </c>
      <c r="J6" s="2"/>
      <c r="K6" s="2"/>
      <c r="L6" s="2"/>
      <c r="M6" s="1"/>
      <c r="N6" s="9"/>
    </row>
    <row r="7" spans="1:14" ht="13.5" thickTop="1">
      <c r="A7" s="10" t="s">
        <v>85</v>
      </c>
      <c r="B7" s="2"/>
      <c r="C7" s="2"/>
      <c r="D7" s="2"/>
      <c r="E7" s="2"/>
      <c r="F7" s="2"/>
      <c r="G7" s="21">
        <f>SUM(G5-G6)</f>
        <v>18354.119999999995</v>
      </c>
      <c r="H7" s="2"/>
      <c r="I7" s="21">
        <v>123431.42</v>
      </c>
      <c r="J7" s="2"/>
      <c r="K7" s="2"/>
      <c r="L7" s="2"/>
      <c r="M7" s="4"/>
      <c r="N7" s="9"/>
    </row>
    <row r="8" spans="1:14" ht="13.5" thickBot="1">
      <c r="A8" s="8" t="s">
        <v>35</v>
      </c>
      <c r="B8" s="2"/>
      <c r="C8" s="2"/>
      <c r="D8" s="2"/>
      <c r="E8" s="2"/>
      <c r="F8" s="2"/>
      <c r="G8" s="20">
        <v>4335.65</v>
      </c>
      <c r="H8" s="2"/>
      <c r="I8" s="29">
        <v>3413.61</v>
      </c>
      <c r="J8" s="2"/>
      <c r="K8" s="2"/>
      <c r="L8" s="2"/>
      <c r="M8" s="1"/>
      <c r="N8" s="9"/>
    </row>
    <row r="9" spans="1:14" ht="13.5" thickTop="1">
      <c r="A9" s="10" t="s">
        <v>36</v>
      </c>
      <c r="B9" s="2"/>
      <c r="C9" s="2"/>
      <c r="D9" s="2"/>
      <c r="E9" s="2"/>
      <c r="F9" s="2"/>
      <c r="G9" s="21">
        <f>SUM(G7:G8)</f>
        <v>22689.769999999997</v>
      </c>
      <c r="H9" s="33"/>
      <c r="I9" s="21">
        <f>SUM(I7:I8)</f>
        <v>126845.03</v>
      </c>
      <c r="J9" s="2"/>
      <c r="K9" s="2"/>
      <c r="L9" s="2"/>
      <c r="M9" s="1"/>
      <c r="N9" s="9"/>
    </row>
    <row r="10" spans="1:14" ht="12.75">
      <c r="A10" s="8" t="s">
        <v>37</v>
      </c>
      <c r="B10" s="2"/>
      <c r="C10" s="2"/>
      <c r="D10" s="2"/>
      <c r="E10" s="2"/>
      <c r="F10" s="19">
        <v>8799.61</v>
      </c>
      <c r="G10" s="19"/>
      <c r="H10" s="19">
        <v>25703.1</v>
      </c>
      <c r="I10" s="2"/>
      <c r="J10" s="2"/>
      <c r="K10" s="2"/>
      <c r="L10" s="2"/>
      <c r="M10" s="1"/>
      <c r="N10" s="9"/>
    </row>
    <row r="11" spans="1:14" ht="13.5" thickBot="1">
      <c r="A11" s="8" t="s">
        <v>38</v>
      </c>
      <c r="B11" s="2"/>
      <c r="C11" s="2"/>
      <c r="D11" s="2"/>
      <c r="E11" s="2"/>
      <c r="F11" s="19">
        <v>44609.23</v>
      </c>
      <c r="G11" s="20">
        <f>SUM(F10:F11)</f>
        <v>53408.840000000004</v>
      </c>
      <c r="H11" s="19">
        <v>116161.62</v>
      </c>
      <c r="I11" s="20">
        <f>SUM(H10:H11)</f>
        <v>141864.72</v>
      </c>
      <c r="J11" s="2"/>
      <c r="K11" s="2"/>
      <c r="L11" s="2"/>
      <c r="M11" s="1"/>
      <c r="N11" s="9"/>
    </row>
    <row r="12" spans="1:14" ht="13.5" thickTop="1">
      <c r="A12" s="10" t="s">
        <v>89</v>
      </c>
      <c r="B12" s="2"/>
      <c r="C12" s="2"/>
      <c r="D12" s="2"/>
      <c r="E12" s="2"/>
      <c r="F12" s="2"/>
      <c r="G12" s="21">
        <f>SUM(G9-G11)</f>
        <v>-30719.070000000007</v>
      </c>
      <c r="H12" s="2"/>
      <c r="I12" s="21">
        <f>SUM(I9-I11)</f>
        <v>-15019.690000000002</v>
      </c>
      <c r="J12" s="2"/>
      <c r="K12" s="2"/>
      <c r="L12" s="2"/>
      <c r="M12" s="4"/>
      <c r="N12" s="9"/>
    </row>
    <row r="13" spans="1:14" ht="13.5" thickBot="1">
      <c r="A13" s="24" t="s">
        <v>92</v>
      </c>
      <c r="B13" s="2"/>
      <c r="C13" s="2"/>
      <c r="D13" s="2"/>
      <c r="E13" s="2"/>
      <c r="F13" s="19">
        <v>1.5</v>
      </c>
      <c r="G13" s="20">
        <f>SUM(F13)</f>
        <v>1.5</v>
      </c>
      <c r="H13" s="2">
        <v>1.76</v>
      </c>
      <c r="I13" s="34">
        <f>SUM(H13)</f>
        <v>1.76</v>
      </c>
      <c r="J13" s="2"/>
      <c r="K13" s="2"/>
      <c r="L13" s="2"/>
      <c r="M13" s="4"/>
      <c r="N13" s="9"/>
    </row>
    <row r="14" spans="1:14" ht="13.5" thickTop="1">
      <c r="A14" s="10" t="s">
        <v>93</v>
      </c>
      <c r="B14" s="2"/>
      <c r="C14" s="2"/>
      <c r="D14" s="2"/>
      <c r="E14" s="2"/>
      <c r="F14" s="2"/>
      <c r="G14" s="21">
        <f>SUM(G12-G13)</f>
        <v>-30720.570000000007</v>
      </c>
      <c r="H14" s="2"/>
      <c r="I14" s="21">
        <f>SUM(I12-I13)</f>
        <v>-15021.450000000003</v>
      </c>
      <c r="J14" s="2"/>
      <c r="K14" s="2"/>
      <c r="L14" s="2"/>
      <c r="M14" s="4"/>
      <c r="N14" s="9"/>
    </row>
    <row r="15" spans="1:14" ht="12.75">
      <c r="A15" s="11" t="s">
        <v>39</v>
      </c>
      <c r="B15" s="2"/>
      <c r="C15" s="2"/>
      <c r="D15" s="2"/>
      <c r="E15" s="2"/>
      <c r="F15" s="32">
        <v>17155.38</v>
      </c>
      <c r="G15" s="2"/>
      <c r="H15" s="19">
        <v>17155.38</v>
      </c>
      <c r="I15" s="2"/>
      <c r="J15" s="2"/>
      <c r="K15" s="2"/>
      <c r="L15" s="2"/>
      <c r="M15" s="1"/>
      <c r="N15" s="9"/>
    </row>
    <row r="16" spans="1:14" ht="13.5" thickBot="1">
      <c r="A16" s="8" t="s">
        <v>40</v>
      </c>
      <c r="B16" s="2"/>
      <c r="C16" s="2"/>
      <c r="D16" s="2"/>
      <c r="E16" s="2"/>
      <c r="F16" s="32">
        <v>0</v>
      </c>
      <c r="G16" s="20">
        <f>SUM(F15-F16)</f>
        <v>17155.38</v>
      </c>
      <c r="H16" s="19">
        <v>8</v>
      </c>
      <c r="I16" s="20">
        <f>SUM(H15-H16)</f>
        <v>17147.38</v>
      </c>
      <c r="J16" s="2"/>
      <c r="K16" s="2"/>
      <c r="L16" s="2"/>
      <c r="M16" s="1"/>
      <c r="N16" s="9"/>
    </row>
    <row r="17" spans="1:14" ht="13.5" thickTop="1">
      <c r="A17" s="10" t="s">
        <v>86</v>
      </c>
      <c r="B17" s="2"/>
      <c r="C17" s="2"/>
      <c r="D17" s="2"/>
      <c r="E17" s="2"/>
      <c r="F17" s="2"/>
      <c r="G17" s="21">
        <f>SUM(G14:G16)</f>
        <v>-13565.190000000006</v>
      </c>
      <c r="H17" s="2"/>
      <c r="I17" s="21">
        <f>SUM(I14:I16)</f>
        <v>2125.9299999999985</v>
      </c>
      <c r="J17" s="2"/>
      <c r="K17" s="2"/>
      <c r="L17" s="2"/>
      <c r="M17" s="4"/>
      <c r="N17" s="9"/>
    </row>
    <row r="18" spans="1:14" ht="12.75">
      <c r="A18" s="8" t="s">
        <v>41</v>
      </c>
      <c r="B18" s="2"/>
      <c r="C18" s="2"/>
      <c r="D18" s="19"/>
      <c r="E18" s="2"/>
      <c r="F18" s="32">
        <v>66434.73</v>
      </c>
      <c r="G18" s="2"/>
      <c r="H18" s="19">
        <v>64987.29</v>
      </c>
      <c r="I18" s="2"/>
      <c r="J18" s="2"/>
      <c r="K18" s="2"/>
      <c r="L18" s="2"/>
      <c r="M18" s="1"/>
      <c r="N18" s="9"/>
    </row>
    <row r="19" spans="1:14" ht="13.5" thickBot="1">
      <c r="A19" s="8" t="s">
        <v>42</v>
      </c>
      <c r="B19" s="2"/>
      <c r="C19" s="2"/>
      <c r="D19" s="19"/>
      <c r="E19" s="2"/>
      <c r="F19" s="19">
        <f>SUM(F18)</f>
        <v>66434.73</v>
      </c>
      <c r="G19" s="20">
        <v>0</v>
      </c>
      <c r="H19" s="19">
        <f>SUM(H18)</f>
        <v>64987.29</v>
      </c>
      <c r="I19" s="20">
        <v>0</v>
      </c>
      <c r="J19" s="2"/>
      <c r="K19" s="2"/>
      <c r="L19" s="2"/>
      <c r="M19" s="1"/>
      <c r="N19" s="9"/>
    </row>
    <row r="20" spans="1:14" ht="13.5" thickTop="1">
      <c r="A20" s="10" t="s">
        <v>87</v>
      </c>
      <c r="B20" s="2"/>
      <c r="C20" s="2"/>
      <c r="D20" s="2"/>
      <c r="E20" s="2"/>
      <c r="F20" s="2"/>
      <c r="G20" s="21">
        <f>SUM(G17)</f>
        <v>-13565.190000000006</v>
      </c>
      <c r="H20" s="2"/>
      <c r="I20" s="21">
        <f>SUM(I17)</f>
        <v>2125.9299999999985</v>
      </c>
      <c r="J20" s="2"/>
      <c r="K20" s="2"/>
      <c r="L20" s="2"/>
      <c r="M20" s="4"/>
      <c r="N20" s="9"/>
    </row>
    <row r="21" spans="1:14" ht="12.7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9"/>
    </row>
    <row r="22" spans="1:14" ht="12.75">
      <c r="A22" s="12" t="s">
        <v>43</v>
      </c>
      <c r="B22" s="13"/>
      <c r="C22" s="13"/>
      <c r="D22" s="13"/>
      <c r="E22" s="13"/>
      <c r="F22" s="13"/>
      <c r="G22" s="30" t="s">
        <v>103</v>
      </c>
      <c r="H22" s="13"/>
      <c r="I22" s="30" t="s">
        <v>98</v>
      </c>
      <c r="J22" s="13"/>
      <c r="K22" s="28"/>
      <c r="L22" s="13"/>
      <c r="M22" s="3"/>
      <c r="N22" s="9"/>
    </row>
    <row r="23" spans="1:14" ht="12.75">
      <c r="A23" s="14" t="s">
        <v>88</v>
      </c>
      <c r="B23" s="2"/>
      <c r="C23" s="2"/>
      <c r="D23" s="2"/>
      <c r="E23" s="2"/>
      <c r="F23" s="2"/>
      <c r="G23" s="19">
        <f>SUM(G20)</f>
        <v>-13565.190000000006</v>
      </c>
      <c r="H23" s="2"/>
      <c r="I23" s="19">
        <f>SUM(I20)</f>
        <v>2125.9299999999985</v>
      </c>
      <c r="J23" s="2"/>
      <c r="K23" s="25"/>
      <c r="L23" s="2"/>
      <c r="M23" s="1"/>
      <c r="N23" s="9"/>
    </row>
    <row r="24" spans="1:14" ht="12.75">
      <c r="A24" s="14" t="s">
        <v>90</v>
      </c>
      <c r="B24" s="2"/>
      <c r="C24" s="2"/>
      <c r="D24" s="2"/>
      <c r="E24" s="2"/>
      <c r="F24" s="2"/>
      <c r="G24" s="19">
        <v>0</v>
      </c>
      <c r="H24" s="2"/>
      <c r="I24" s="16">
        <v>0</v>
      </c>
      <c r="J24" s="2"/>
      <c r="K24" s="25"/>
      <c r="L24" s="2"/>
      <c r="M24" s="1"/>
      <c r="N24" s="9"/>
    </row>
    <row r="25" spans="1:14" ht="12.75">
      <c r="A25" s="14" t="s">
        <v>36</v>
      </c>
      <c r="B25" s="2"/>
      <c r="C25" s="2"/>
      <c r="D25" s="2"/>
      <c r="E25" s="2"/>
      <c r="F25" s="2"/>
      <c r="G25" s="19">
        <f>SUM(G23:G24)</f>
        <v>-13565.190000000006</v>
      </c>
      <c r="H25" s="2"/>
      <c r="I25" s="21">
        <f>SUM(I23:I24)</f>
        <v>2125.9299999999985</v>
      </c>
      <c r="J25" s="2"/>
      <c r="K25" s="26"/>
      <c r="L25" s="2"/>
      <c r="M25" s="1"/>
      <c r="N25" s="9"/>
    </row>
    <row r="26" spans="1:14" ht="12.75">
      <c r="A26" s="14" t="s">
        <v>97</v>
      </c>
      <c r="B26" s="2"/>
      <c r="C26" s="2"/>
      <c r="D26" s="2"/>
      <c r="E26" s="2"/>
      <c r="F26" s="2"/>
      <c r="G26" s="19">
        <v>0</v>
      </c>
      <c r="H26" s="2"/>
      <c r="I26" s="19">
        <v>1486.26</v>
      </c>
      <c r="J26" s="2"/>
      <c r="K26" s="27"/>
      <c r="L26" s="2"/>
      <c r="M26" s="1"/>
      <c r="N26" s="9"/>
    </row>
    <row r="27" spans="1:14" ht="12.75">
      <c r="A27" s="14" t="s">
        <v>94</v>
      </c>
      <c r="B27" s="2"/>
      <c r="C27" s="2"/>
      <c r="D27" s="2"/>
      <c r="E27" s="2"/>
      <c r="F27" s="2"/>
      <c r="G27" s="19">
        <v>0</v>
      </c>
      <c r="H27" s="2"/>
      <c r="I27" s="21">
        <f>SUM(I25-I26)</f>
        <v>639.6699999999985</v>
      </c>
      <c r="J27" s="2"/>
      <c r="K27" s="26"/>
      <c r="L27" s="2"/>
      <c r="M27" s="1"/>
      <c r="N27" s="9"/>
    </row>
    <row r="28" spans="1:14" ht="12.75">
      <c r="A28" s="14" t="s">
        <v>95</v>
      </c>
      <c r="B28" s="2"/>
      <c r="C28" s="2"/>
      <c r="D28" s="2"/>
      <c r="E28" s="2"/>
      <c r="F28" s="2"/>
      <c r="G28" s="19">
        <v>0</v>
      </c>
      <c r="H28" s="2"/>
      <c r="I28" s="2">
        <v>31.98</v>
      </c>
      <c r="J28" s="2"/>
      <c r="K28" s="27"/>
      <c r="L28" s="2"/>
      <c r="M28" s="1"/>
      <c r="N28" s="9"/>
    </row>
    <row r="29" spans="1:14" ht="12.75">
      <c r="A29" s="14" t="s">
        <v>96</v>
      </c>
      <c r="B29" s="2"/>
      <c r="C29" s="2"/>
      <c r="D29" s="2"/>
      <c r="E29" s="2"/>
      <c r="F29" s="2"/>
      <c r="G29" s="19">
        <v>0</v>
      </c>
      <c r="H29" s="2"/>
      <c r="I29" s="21">
        <f>SUM(I27-I28)</f>
        <v>607.6899999999985</v>
      </c>
      <c r="J29" s="2"/>
      <c r="K29" s="26"/>
      <c r="L29" s="2"/>
      <c r="M29" s="1"/>
      <c r="N29" s="9"/>
    </row>
    <row r="30" spans="1:14" ht="12.75">
      <c r="A30" s="14" t="s">
        <v>91</v>
      </c>
      <c r="B30" s="2"/>
      <c r="C30" s="2"/>
      <c r="D30" s="2"/>
      <c r="E30" s="2"/>
      <c r="F30" s="2"/>
      <c r="G30" s="19">
        <f>SUM(G25)</f>
        <v>-13565.190000000006</v>
      </c>
      <c r="H30" s="2"/>
      <c r="I30" s="2"/>
      <c r="J30" s="2"/>
      <c r="K30" s="2"/>
      <c r="L30" s="2"/>
      <c r="M30" s="1"/>
      <c r="N30" s="9"/>
    </row>
    <row r="31" spans="1:14" ht="12.7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2.75">
      <c r="A32" s="10" t="s">
        <v>48</v>
      </c>
      <c r="B32" s="2"/>
      <c r="C32" s="2"/>
      <c r="D32" s="2"/>
      <c r="E32" s="2"/>
      <c r="F32" s="2"/>
      <c r="G32" s="2" t="s">
        <v>107</v>
      </c>
      <c r="H32" s="2"/>
      <c r="I32" s="2" t="s">
        <v>108</v>
      </c>
      <c r="J32" s="2"/>
      <c r="K32" s="2"/>
      <c r="L32" s="2"/>
      <c r="M32" s="2"/>
      <c r="N32" s="9"/>
    </row>
    <row r="33" spans="1:14" ht="12.7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9"/>
    </row>
    <row r="34" spans="1:14" ht="12.75">
      <c r="A34" s="8"/>
      <c r="B34" s="2" t="s">
        <v>46</v>
      </c>
      <c r="C34" s="2"/>
      <c r="D34" s="2"/>
      <c r="E34" s="2"/>
      <c r="F34" s="2"/>
      <c r="G34" s="2" t="s">
        <v>104</v>
      </c>
      <c r="H34" s="2"/>
      <c r="I34" s="2" t="s">
        <v>105</v>
      </c>
      <c r="J34" s="2"/>
      <c r="K34" s="2"/>
      <c r="L34" s="2"/>
      <c r="M34" s="2"/>
      <c r="N34" s="9"/>
    </row>
    <row r="35" spans="1:14" ht="12.75">
      <c r="A35" s="8"/>
      <c r="B35" s="2" t="s">
        <v>47</v>
      </c>
      <c r="C35" s="2"/>
      <c r="D35" s="2"/>
      <c r="E35" s="2"/>
      <c r="F35" s="2"/>
      <c r="G35" s="2"/>
      <c r="H35" s="2"/>
      <c r="I35" s="2" t="s">
        <v>106</v>
      </c>
      <c r="J35" s="2"/>
      <c r="K35" s="2"/>
      <c r="L35" s="2"/>
      <c r="M35" s="2"/>
      <c r="N35" s="9"/>
    </row>
    <row r="36" spans="1:14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</sheetData>
  <sheetProtection/>
  <printOptions/>
  <pageMargins left="0.5511811023622047" right="0.5511811023622047" top="0.5905511811023623" bottom="0.5905511811023623" header="0.5118110236220472" footer="0.5118110236220472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ISOLOG</dc:title>
  <dc:subject/>
  <dc:creator>!</dc:creator>
  <cp:keywords/>
  <dc:description/>
  <cp:lastModifiedBy>Windows User</cp:lastModifiedBy>
  <cp:lastPrinted>2016-05-30T15:44:50Z</cp:lastPrinted>
  <dcterms:created xsi:type="dcterms:W3CDTF">1999-05-03T05:50:58Z</dcterms:created>
  <dcterms:modified xsi:type="dcterms:W3CDTF">2018-07-09T08:56:11Z</dcterms:modified>
  <cp:category/>
  <cp:version/>
  <cp:contentType/>
  <cp:contentStatus/>
</cp:coreProperties>
</file>